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Constantines\Dropbox (Go4Ventures)\Personal storage\Arhiva Cristian\Coronavirus\economics\"/>
    </mc:Choice>
  </mc:AlternateContent>
  <xr:revisionPtr revIDLastSave="0" documentId="13_ncr:1_{19B9C2A1-059B-402B-97EE-3FA20690B53B}" xr6:coauthVersionLast="45" xr6:coauthVersionMax="45" xr10:uidLastSave="{00000000-0000-0000-0000-000000000000}"/>
  <bookViews>
    <workbookView xWindow="-108" yWindow="-108" windowWidth="23256" windowHeight="12576" xr2:uid="{54864442-B81F-445B-828D-C4FDE528A9FF}"/>
  </bookViews>
  <sheets>
    <sheet name="PIB si pachet ajutor" sheetId="1" r:id="rId1"/>
    <sheet name="PIB formare pe CAEN" sheetId="4" r:id="rId2"/>
    <sheet name="somaj" sheetId="2" r:id="rId3"/>
    <sheet name="salariati CAE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F19" i="1"/>
  <c r="F20" i="1"/>
  <c r="F21" i="1"/>
  <c r="F22" i="1"/>
  <c r="F23" i="1"/>
  <c r="F18" i="1"/>
  <c r="F24" i="1"/>
  <c r="D10" i="1"/>
  <c r="F24" i="4"/>
  <c r="F19" i="4"/>
  <c r="E19" i="4"/>
  <c r="E24" i="4" s="1"/>
  <c r="D19" i="4"/>
  <c r="D24" i="4" s="1"/>
  <c r="C19" i="4"/>
  <c r="C24" i="4" s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2" i="3"/>
  <c r="L9" i="2"/>
  <c r="B10" i="2" l="1"/>
  <c r="H4" i="1"/>
  <c r="D6" i="1" s="1"/>
</calcChain>
</file>

<file path=xl/sharedStrings.xml><?xml version="1.0" encoding="utf-8"?>
<sst xmlns="http://schemas.openxmlformats.org/spreadsheetml/2006/main" count="231" uniqueCount="141">
  <si>
    <t>Miliarde lei preturi curente</t>
  </si>
  <si>
    <t>Produsul Intern Brut</t>
  </si>
  <si>
    <t>An 2019</t>
  </si>
  <si>
    <t>Trim I</t>
  </si>
  <si>
    <t>Trim II</t>
  </si>
  <si>
    <t>Trim III</t>
  </si>
  <si>
    <t>Trim IV</t>
  </si>
  <si>
    <t>Total</t>
  </si>
  <si>
    <t>Participarea populaţiei la forţa de muncă, pe sexe şi medii, în trimestrul IV 2019</t>
  </si>
  <si>
    <t>Masculin</t>
  </si>
  <si>
    <t>Feminin</t>
  </si>
  <si>
    <t>Urban</t>
  </si>
  <si>
    <t>Rural</t>
  </si>
  <si>
    <t>- mii persoane -</t>
  </si>
  <si>
    <t>Populaţia activă</t>
  </si>
  <si>
    <r>
      <t>din care</t>
    </r>
    <r>
      <rPr>
        <sz val="10"/>
        <rFont val="Arial"/>
        <family val="2"/>
      </rPr>
      <t>:</t>
    </r>
  </si>
  <si>
    <t>Populaţia ocupată</t>
  </si>
  <si>
    <t xml:space="preserve">Şomeri </t>
  </si>
  <si>
    <t>- procente -</t>
  </si>
  <si>
    <r>
      <t>Rata de activitate</t>
    </r>
    <r>
      <rPr>
        <b/>
        <i/>
        <vertAlign val="superscript"/>
        <sz val="10"/>
        <rFont val="Arial"/>
        <family val="2"/>
      </rPr>
      <t>1)</t>
    </r>
  </si>
  <si>
    <t>20-64 ani</t>
  </si>
  <si>
    <t>15-24 ani</t>
  </si>
  <si>
    <t>25-54 ani</t>
  </si>
  <si>
    <t>55-64 ani</t>
  </si>
  <si>
    <r>
      <t>Rata de ocupare</t>
    </r>
    <r>
      <rPr>
        <b/>
        <i/>
        <vertAlign val="superscript"/>
        <sz val="10"/>
        <rFont val="Arial"/>
        <family val="2"/>
      </rPr>
      <t>1)</t>
    </r>
  </si>
  <si>
    <t xml:space="preserve">Rata şomajului </t>
  </si>
  <si>
    <t>25 ani şi peste</t>
  </si>
  <si>
    <r>
      <t>1)</t>
    </r>
    <r>
      <rPr>
        <i/>
        <sz val="10"/>
        <rFont val="Arial"/>
        <family val="2"/>
      </rPr>
      <t xml:space="preserve"> Calculate pentru populaţia în vârstă de muncă (15-64 ani).</t>
    </r>
  </si>
  <si>
    <t>Judete</t>
  </si>
  <si>
    <t xml:space="preserve"> Localitati </t>
  </si>
  <si>
    <t xml:space="preserve"> Ani</t>
  </si>
  <si>
    <t>mii salariati</t>
  </si>
  <si>
    <t>TOTAL</t>
  </si>
  <si>
    <t xml:space="preserve"> TOTAL</t>
  </si>
  <si>
    <t xml:space="preserve"> Anul 2017</t>
  </si>
  <si>
    <t>Rata participare</t>
  </si>
  <si>
    <t>Sursa: INSSE</t>
  </si>
  <si>
    <t>CAEN Rev.2  (activitati ale economiei nationale - sectiuni si diviziuni)</t>
  </si>
  <si>
    <t xml:space="preserve"> Luni</t>
  </si>
  <si>
    <t xml:space="preserve"> Luna ianuarie 2020</t>
  </si>
  <si>
    <t>A  AGRICULTURA  SILVICULTURA SI PESCUIT</t>
  </si>
  <si>
    <t>01 Agricultura  vanatoare si servicii anexe</t>
  </si>
  <si>
    <t>02-03 Silvicultura si exploatare forestiera; Pescuit si acvacultura</t>
  </si>
  <si>
    <t>INDUSTRIE</t>
  </si>
  <si>
    <t>B  INDUSTRIA EXTRACTIVA</t>
  </si>
  <si>
    <t>05 Extractia carbunelui superior si inferior</t>
  </si>
  <si>
    <t>06 Extractia petrolului brut si a gazelor naturale</t>
  </si>
  <si>
    <t>07 Extractia minereurilor metalifere</t>
  </si>
  <si>
    <t>08 Alte activitati extractive</t>
  </si>
  <si>
    <t>09 Activitati de servicii anexe extractiei</t>
  </si>
  <si>
    <t>C  INDUSTRIA PRELUCRATOARE</t>
  </si>
  <si>
    <t>10 Industria alimentara</t>
  </si>
  <si>
    <t>11 Fabricarea bauturilor</t>
  </si>
  <si>
    <t>12 Fabricarea produselor din tutun</t>
  </si>
  <si>
    <t>13 Fabricarea produselor textile</t>
  </si>
  <si>
    <t>14 Fabricarea articolelor de imbracaminte</t>
  </si>
  <si>
    <t>15 Tabacirea si finisarea pieilor; fabricarea articolelor de voiaj si marochinarie  harnasamentelor si incaltamintei; prepararea si vopsirea blanurilor</t>
  </si>
  <si>
    <t>16 Prelucrarea lemnului  fabricarea produselor din lemn si pluta  cu exceptia mobilei; fabricarea articolelor din paie si din alte materiale vegetale impletite</t>
  </si>
  <si>
    <t>17 Fabricarea hartiei si a produselor din hartie</t>
  </si>
  <si>
    <t>18 Tiparire si reproducerea pe suporti a inregistrarilor</t>
  </si>
  <si>
    <t>19 Fabricarea produselor de cocserie si a produselor obtinute din prelucrarea titeiului</t>
  </si>
  <si>
    <t>20 Fabricarea substantelor si a produselor chimice</t>
  </si>
  <si>
    <t>21 Fabricarea produselor farmaceutice de baza si a preparatelor farmaceutice</t>
  </si>
  <si>
    <t>22 Fabricarea produselor din cauciuc si mase plastice</t>
  </si>
  <si>
    <t>23 Fabricarea altor produse din minerale nemetalice</t>
  </si>
  <si>
    <t>24 Industria metalurgica</t>
  </si>
  <si>
    <t>25 Industria constructiilor metalice si a produselor din metal  exclusiv masini  utilaje si instalatii</t>
  </si>
  <si>
    <t>26 Fabricarea calculatoarelor si a produselor electronice si optice</t>
  </si>
  <si>
    <t>27 Fabricarea echipamentelor electrice</t>
  </si>
  <si>
    <t>28 Fabricarea de masini  utilaje si echipamente n.c.a.</t>
  </si>
  <si>
    <t>29 Fabricarea autovehiculelor de transport rutier  a remorcilor si semiremorcilor</t>
  </si>
  <si>
    <t>30 Fabricarea altor mijloace de transport</t>
  </si>
  <si>
    <t>31 Fabricarea de mobila</t>
  </si>
  <si>
    <t>32 Alte activitati industriale n.c.a.</t>
  </si>
  <si>
    <t>33 Repararea  intretinerea si instalarea masinilor si echipamentelor</t>
  </si>
  <si>
    <t>D  PRODUCTIA SI FURNIZAREA DE ENERGIE ELECTRICA SI TERMICA  GAZE  APA CALDA SI AER CONDITIONAT</t>
  </si>
  <si>
    <t>E  DISTRIBUTIA APEI; SALUBRITATE  GESTIONAREA DESEURILOR  ACTIVITATI DE DECONTAMINARE</t>
  </si>
  <si>
    <t>36 Captarea  tratarea si distributia apei</t>
  </si>
  <si>
    <t>37 Colectarea si epurarea apelor uzate</t>
  </si>
  <si>
    <t>38-39 Colectarea  tratarea si eliminarea deseurilor; activitati de recuperare a materialelor  reciclabile; Activitati si servicii de decontaminare</t>
  </si>
  <si>
    <t>F  CONSTRUCTII</t>
  </si>
  <si>
    <t>G  COMERT CU RIDICATA SI CU AMANUNTUL; REPARAREA AUTOVEHICULELOR SI MOTOCICLETELOR</t>
  </si>
  <si>
    <t>H  TRANSPORT SI DEPOZITARE</t>
  </si>
  <si>
    <t>49 Transporturi terestre si transporturi prin conducte</t>
  </si>
  <si>
    <t>50 Transporturi pe apa</t>
  </si>
  <si>
    <t>51 Transporturi aeriene</t>
  </si>
  <si>
    <t>52 Depozitare si activitati auxiliare pentru transporturi</t>
  </si>
  <si>
    <t>53 Activitati de posta si de curier</t>
  </si>
  <si>
    <t>I  HOTELURI SI RESTAURANTE</t>
  </si>
  <si>
    <t>J  INFORMATII SI COMUNICATII</t>
  </si>
  <si>
    <t>58 Activitati de editare</t>
  </si>
  <si>
    <t>59-60 Activitati de productie cinematografica  video si de programe de televiziune; inregistrari audio si activitati de editare muzicala; Activitati de difuzare si transmitere de programe</t>
  </si>
  <si>
    <t>61 Telecomunicatii</t>
  </si>
  <si>
    <t>62-63 Activitati de servicii in tehnologia informatiei; Activitati de servicii informatice</t>
  </si>
  <si>
    <t>K  INTERMEDIERI FINANCIARE SI ASIGURARI</t>
  </si>
  <si>
    <t>64 Intermedieri financiare  cu exceptia activitatilor de asigurari si ale fondurilor de pensii</t>
  </si>
  <si>
    <t>65 Activitati de asigurari  reasigurari si ale fondurilor de pensii (cu exceptia celor din sistemul public de asigurari sociale)</t>
  </si>
  <si>
    <t>66 Activitati auxiliare intermedierilor financiare  activitati de asigurare si fonduri de pensii</t>
  </si>
  <si>
    <t>L  TRANZACTII IMOBILIARE</t>
  </si>
  <si>
    <t>M  ACTIVITATI PROFESIONALE  STIINTIFICE SI TEHNICE</t>
  </si>
  <si>
    <t>72 Cercetare-dezvoltare</t>
  </si>
  <si>
    <t>N  ACTIVITATI DE SERVICII ADMINISTRATIVE SI ACTIVITATI DE SERVICII SUPORT</t>
  </si>
  <si>
    <t>O  ADMINISTRATIE PUBLICA SI APARARE; ASIGURARI SOCIALE DIN SISTEMUL PUBLIC</t>
  </si>
  <si>
    <t>P  INVATAMANT</t>
  </si>
  <si>
    <t>Q  SANATATE SI ASISTENTA SOCIALA</t>
  </si>
  <si>
    <t>R  ACTIVITATI DE SPECTACOLE  CULTURALE SI RECREATIVE</t>
  </si>
  <si>
    <t>S  ALTE ACTIVITATI DE SERVICII</t>
  </si>
  <si>
    <t>Mii salariati</t>
  </si>
  <si>
    <t>Tabel 4: Contribuţia categoriilor de resurse la formarea şi creşterea Produsului intern brut,
                 în  trimestrul IV şi anul 2019</t>
  </si>
  <si>
    <t>Contribuţia la formarea PIB - %</t>
  </si>
  <si>
    <t>Contribuţia la creşterea PIB - %</t>
  </si>
  <si>
    <t>Trim. IV</t>
  </si>
  <si>
    <t>An</t>
  </si>
  <si>
    <t>Agricultură, silvicultură şi pescuit</t>
  </si>
  <si>
    <t>Industrie</t>
  </si>
  <si>
    <t>Construcţii</t>
  </si>
  <si>
    <t xml:space="preserve">Comerţ cu ridicata și cu amănuntul; repararea autovehiculelor şi motocicletelor;  transport şi depozitare; hoteluri şi restaurante </t>
  </si>
  <si>
    <t>Informații și comunicații</t>
  </si>
  <si>
    <t>Intermedieri financiare şi asigurări</t>
  </si>
  <si>
    <t>Tranzacţii imobiliare</t>
  </si>
  <si>
    <t>Activități profesionale, științifice și tehnice;
activități de servicii administrative și activități
de servicii suport</t>
  </si>
  <si>
    <t>Administrație publică și apărare; asigurări sociale din sistemul public; învățământ; sănătate și asistență socială</t>
  </si>
  <si>
    <t>Activități de spectacole, culturale și recreative; reparații de produse de uz casnic și alte servicii</t>
  </si>
  <si>
    <t>Valoarea adăugată brută – total</t>
  </si>
  <si>
    <t>Impozite nete pe produs</t>
  </si>
  <si>
    <t>Produsul intern brut</t>
  </si>
  <si>
    <t>Valoare pachet de ajutor masuri COVID19-10% din PIB</t>
  </si>
  <si>
    <t>Suport acordat salariatilor/somerilor pentru compensare pierdere de venit</t>
  </si>
  <si>
    <t>Total salariati (mii)-ian2020</t>
  </si>
  <si>
    <t>Estimat total salariati afectati/pierdere de venit</t>
  </si>
  <si>
    <t>Pachet ajutor 2020 (miliarde RON)</t>
  </si>
  <si>
    <t>Castig mediu net lunar pe salariat (RON)</t>
  </si>
  <si>
    <t>mld RON</t>
  </si>
  <si>
    <t>Total mld RON</t>
  </si>
  <si>
    <t>Domeniu de activitate</t>
  </si>
  <si>
    <t>Pachet ajutor (mld RON)</t>
  </si>
  <si>
    <t>TOTAL PACHET AJUTOR</t>
  </si>
  <si>
    <t>Comentariu</t>
  </si>
  <si>
    <t>industrie creatoare de valoare adaugata</t>
  </si>
  <si>
    <t>Tabel 2. Estimare bruta a pachetului de ajutor pentru companii</t>
  </si>
  <si>
    <t>Tabel 1. Estimare bruta a pachetului de ajutor pentru salariati compensare pierdere venit 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</si>
</sst>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0.0%"/>
    <numFmt numFmtId="166" formatCode="0.0"/>
    <numFmt numFmtId="169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238"/>
    </font>
    <font>
      <sz val="10"/>
      <color indexed="10"/>
      <name val="Arial"/>
      <family val="2"/>
    </font>
    <font>
      <b/>
      <i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</font>
    <font>
      <sz val="10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1" fontId="6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justify" wrapText="1"/>
    </xf>
    <xf numFmtId="165" fontId="7" fillId="0" borderId="0" xfId="1" applyNumberFormat="1" applyFont="1" applyBorder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2" fillId="0" borderId="0" xfId="0" applyFont="1" applyAlignment="1">
      <alignment vertical="top" wrapText="1"/>
    </xf>
    <xf numFmtId="166" fontId="2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wrapText="1"/>
    </xf>
    <xf numFmtId="166" fontId="0" fillId="0" borderId="0" xfId="0" applyNumberFormat="1"/>
    <xf numFmtId="0" fontId="3" fillId="0" borderId="1" xfId="0" applyFont="1" applyBorder="1" applyAlignment="1">
      <alignment horizontal="justify" wrapText="1"/>
    </xf>
    <xf numFmtId="166" fontId="3" fillId="0" borderId="1" xfId="0" applyNumberFormat="1" applyFont="1" applyBorder="1" applyAlignment="1">
      <alignment horizontal="right" wrapText="1"/>
    </xf>
    <xf numFmtId="0" fontId="9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3" fontId="0" fillId="0" borderId="0" xfId="2" applyFont="1"/>
    <xf numFmtId="9" fontId="0" fillId="0" borderId="0" xfId="1" applyFont="1"/>
    <xf numFmtId="0" fontId="0" fillId="2" borderId="0" xfId="0" applyFill="1"/>
    <xf numFmtId="43" fontId="0" fillId="2" borderId="0" xfId="2" applyFont="1" applyFill="1"/>
    <xf numFmtId="0" fontId="0" fillId="0" borderId="0" xfId="0" applyFill="1" applyAlignment="1">
      <alignment wrapText="1"/>
    </xf>
    <xf numFmtId="43" fontId="0" fillId="0" borderId="0" xfId="2" applyFont="1" applyFill="1" applyAlignment="1">
      <alignment wrapText="1"/>
    </xf>
    <xf numFmtId="0" fontId="0" fillId="0" borderId="0" xfId="0" applyFill="1"/>
    <xf numFmtId="43" fontId="0" fillId="0" borderId="0" xfId="2" applyFont="1" applyFill="1"/>
    <xf numFmtId="165" fontId="0" fillId="0" borderId="0" xfId="1" applyNumberFormat="1" applyFont="1" applyFill="1"/>
    <xf numFmtId="165" fontId="0" fillId="2" borderId="0" xfId="1" applyNumberFormat="1" applyFont="1" applyFill="1"/>
    <xf numFmtId="0" fontId="0" fillId="3" borderId="0" xfId="0" applyFill="1"/>
    <xf numFmtId="43" fontId="0" fillId="3" borderId="0" xfId="2" applyFont="1" applyFill="1"/>
    <xf numFmtId="165" fontId="0" fillId="3" borderId="0" xfId="1" applyNumberFormat="1" applyFont="1" applyFill="1"/>
    <xf numFmtId="0" fontId="0" fillId="4" borderId="0" xfId="0" applyFill="1"/>
    <xf numFmtId="43" fontId="0" fillId="4" borderId="0" xfId="2" applyFont="1" applyFill="1"/>
    <xf numFmtId="165" fontId="0" fillId="4" borderId="0" xfId="1" applyNumberFormat="1" applyFont="1" applyFill="1"/>
    <xf numFmtId="0" fontId="11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5" xfId="0" applyFont="1" applyBorder="1"/>
    <xf numFmtId="0" fontId="15" fillId="0" borderId="6" xfId="0" applyFont="1" applyBorder="1" applyAlignment="1">
      <alignment horizontal="center" vertical="justify"/>
    </xf>
    <xf numFmtId="0" fontId="15" fillId="0" borderId="7" xfId="0" applyFont="1" applyBorder="1" applyAlignment="1">
      <alignment horizontal="center" vertical="justify"/>
    </xf>
    <xf numFmtId="0" fontId="14" fillId="0" borderId="8" xfId="0" applyFont="1" applyBorder="1"/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10" xfId="0" applyFont="1" applyBorder="1"/>
    <xf numFmtId="0" fontId="15" fillId="0" borderId="11" xfId="0" applyFont="1" applyBorder="1" applyAlignment="1">
      <alignment horizontal="right" vertical="center" indent="2"/>
    </xf>
    <xf numFmtId="0" fontId="15" fillId="0" borderId="12" xfId="0" applyFont="1" applyBorder="1" applyAlignment="1">
      <alignment horizontal="right" vertical="center" indent="2"/>
    </xf>
    <xf numFmtId="0" fontId="14" fillId="0" borderId="10" xfId="0" applyFont="1" applyBorder="1" applyAlignment="1">
      <alignment horizontal="left" vertical="top" wrapText="1" indent="1"/>
    </xf>
    <xf numFmtId="166" fontId="14" fillId="0" borderId="11" xfId="0" applyNumberFormat="1" applyFont="1" applyBorder="1" applyAlignment="1">
      <alignment horizontal="right" indent="2"/>
    </xf>
    <xf numFmtId="166" fontId="14" fillId="0" borderId="12" xfId="0" applyNumberFormat="1" applyFont="1" applyBorder="1" applyAlignment="1">
      <alignment horizontal="right" indent="2"/>
    </xf>
    <xf numFmtId="166" fontId="14" fillId="0" borderId="10" xfId="0" applyNumberFormat="1" applyFont="1" applyBorder="1" applyAlignment="1">
      <alignment vertical="justify" wrapText="1"/>
    </xf>
    <xf numFmtId="0" fontId="15" fillId="0" borderId="10" xfId="0" applyFont="1" applyBorder="1"/>
    <xf numFmtId="166" fontId="15" fillId="0" borderId="11" xfId="0" applyNumberFormat="1" applyFont="1" applyBorder="1" applyAlignment="1">
      <alignment horizontal="right" indent="2"/>
    </xf>
    <xf numFmtId="166" fontId="15" fillId="0" borderId="12" xfId="0" applyNumberFormat="1" applyFont="1" applyBorder="1" applyAlignment="1">
      <alignment horizontal="right" indent="2"/>
    </xf>
    <xf numFmtId="0" fontId="14" fillId="5" borderId="5" xfId="0" applyFont="1" applyFill="1" applyBorder="1"/>
    <xf numFmtId="166" fontId="14" fillId="5" borderId="13" xfId="0" applyNumberFormat="1" applyFont="1" applyFill="1" applyBorder="1" applyAlignment="1">
      <alignment horizontal="right" indent="2"/>
    </xf>
    <xf numFmtId="166" fontId="14" fillId="5" borderId="14" xfId="0" applyNumberFormat="1" applyFont="1" applyFill="1" applyBorder="1" applyAlignment="1">
      <alignment horizontal="right" indent="2"/>
    </xf>
    <xf numFmtId="0" fontId="15" fillId="5" borderId="10" xfId="0" applyFont="1" applyFill="1" applyBorder="1"/>
    <xf numFmtId="166" fontId="15" fillId="5" borderId="11" xfId="0" applyNumberFormat="1" applyFont="1" applyFill="1" applyBorder="1" applyAlignment="1">
      <alignment horizontal="right" indent="2"/>
    </xf>
    <xf numFmtId="166" fontId="15" fillId="5" borderId="12" xfId="0" applyNumberFormat="1" applyFont="1" applyFill="1" applyBorder="1" applyAlignment="1">
      <alignment horizontal="right" indent="2"/>
    </xf>
    <xf numFmtId="0" fontId="14" fillId="0" borderId="7" xfId="0" applyFont="1" applyBorder="1" applyAlignment="1"/>
    <xf numFmtId="0" fontId="14" fillId="2" borderId="10" xfId="0" applyFont="1" applyFill="1" applyBorder="1" applyAlignment="1">
      <alignment horizontal="left" vertical="top" wrapText="1" indent="1"/>
    </xf>
    <xf numFmtId="166" fontId="14" fillId="2" borderId="11" xfId="0" applyNumberFormat="1" applyFont="1" applyFill="1" applyBorder="1" applyAlignment="1">
      <alignment horizontal="right" indent="2"/>
    </xf>
    <xf numFmtId="166" fontId="14" fillId="2" borderId="12" xfId="0" applyNumberFormat="1" applyFont="1" applyFill="1" applyBorder="1" applyAlignment="1">
      <alignment horizontal="right" indent="2"/>
    </xf>
    <xf numFmtId="0" fontId="0" fillId="2" borderId="0" xfId="0" applyFill="1" applyAlignment="1">
      <alignment wrapText="1"/>
    </xf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43" fontId="0" fillId="0" borderId="20" xfId="0" applyNumberFormat="1" applyBorder="1"/>
    <xf numFmtId="9" fontId="0" fillId="0" borderId="20" xfId="0" applyNumberFormat="1" applyBorder="1"/>
    <xf numFmtId="0" fontId="0" fillId="0" borderId="20" xfId="0" applyBorder="1"/>
    <xf numFmtId="0" fontId="0" fillId="2" borderId="18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14" fillId="0" borderId="8" xfId="0" applyFont="1" applyFill="1" applyBorder="1" applyAlignment="1">
      <alignment horizontal="left" vertical="top" wrapText="1" indent="1"/>
    </xf>
    <xf numFmtId="169" fontId="0" fillId="2" borderId="21" xfId="0" applyNumberFormat="1" applyFill="1" applyBorder="1"/>
    <xf numFmtId="169" fontId="0" fillId="2" borderId="0" xfId="2" applyNumberFormat="1" applyFont="1" applyFill="1"/>
    <xf numFmtId="0" fontId="10" fillId="2" borderId="5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0" fillId="2" borderId="12" xfId="0" applyFill="1" applyBorder="1"/>
    <xf numFmtId="0" fontId="0" fillId="0" borderId="23" xfId="0" applyBorder="1"/>
    <xf numFmtId="169" fontId="0" fillId="2" borderId="22" xfId="2" applyNumberFormat="1" applyFont="1" applyFill="1" applyBorder="1"/>
    <xf numFmtId="9" fontId="14" fillId="0" borderId="15" xfId="1" applyFont="1" applyFill="1" applyBorder="1" applyAlignment="1">
      <alignment horizontal="right" indent="2"/>
    </xf>
    <xf numFmtId="0" fontId="14" fillId="0" borderId="24" xfId="0" applyFont="1" applyFill="1" applyBorder="1" applyAlignment="1">
      <alignment horizontal="left" vertical="top" wrapText="1" indent="1"/>
    </xf>
    <xf numFmtId="169" fontId="0" fillId="2" borderId="25" xfId="0" applyNumberForma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20F9-122F-4BA1-8526-FB1BF7B2FDF0}">
  <dimension ref="C2:I24"/>
  <sheetViews>
    <sheetView tabSelected="1" topLeftCell="A7" workbookViewId="0">
      <selection activeCell="I10" sqref="I10"/>
    </sheetView>
  </sheetViews>
  <sheetFormatPr defaultRowHeight="14.4" x14ac:dyDescent="0.3"/>
  <cols>
    <col min="3" max="3" width="35" customWidth="1"/>
    <col min="4" max="4" width="9.33203125" bestFit="1" customWidth="1"/>
    <col min="6" max="6" width="12.6640625" customWidth="1"/>
    <col min="7" max="7" width="13.88671875" bestFit="1" customWidth="1"/>
    <col min="9" max="9" width="17.44140625" bestFit="1" customWidth="1"/>
  </cols>
  <sheetData>
    <row r="2" spans="3:9" x14ac:dyDescent="0.3">
      <c r="E2" t="s">
        <v>2</v>
      </c>
    </row>
    <row r="3" spans="3:9" x14ac:dyDescent="0.3">
      <c r="C3" t="s">
        <v>1</v>
      </c>
      <c r="D3" t="s">
        <v>3</v>
      </c>
      <c r="E3" t="s">
        <v>4</v>
      </c>
      <c r="F3" t="s">
        <v>5</v>
      </c>
      <c r="G3" t="s">
        <v>6</v>
      </c>
      <c r="H3" t="s">
        <v>133</v>
      </c>
    </row>
    <row r="4" spans="3:9" x14ac:dyDescent="0.3">
      <c r="C4" t="s">
        <v>0</v>
      </c>
      <c r="D4">
        <v>252.7</v>
      </c>
      <c r="E4">
        <v>258.10000000000002</v>
      </c>
      <c r="F4">
        <v>264.5</v>
      </c>
      <c r="G4">
        <v>274</v>
      </c>
      <c r="H4">
        <f>SUM(D4:G4)</f>
        <v>1049.3</v>
      </c>
    </row>
    <row r="6" spans="3:9" ht="28.8" x14ac:dyDescent="0.3">
      <c r="C6" s="73" t="s">
        <v>126</v>
      </c>
      <c r="D6" s="84">
        <f>H4*0.1</f>
        <v>104.93</v>
      </c>
      <c r="E6" s="29" t="s">
        <v>132</v>
      </c>
    </row>
    <row r="8" spans="3:9" ht="15" thickBot="1" x14ac:dyDescent="0.35">
      <c r="C8" t="s">
        <v>140</v>
      </c>
    </row>
    <row r="9" spans="3:9" ht="86.4" x14ac:dyDescent="0.3">
      <c r="C9" s="74"/>
      <c r="D9" s="75" t="s">
        <v>128</v>
      </c>
      <c r="E9" s="75" t="s">
        <v>129</v>
      </c>
      <c r="F9" s="75" t="s">
        <v>131</v>
      </c>
      <c r="G9" s="80" t="s">
        <v>130</v>
      </c>
    </row>
    <row r="10" spans="3:9" ht="29.4" thickBot="1" x14ac:dyDescent="0.35">
      <c r="C10" s="76" t="s">
        <v>127</v>
      </c>
      <c r="D10" s="77">
        <f>'salariati CAEN'!C2</f>
        <v>4992.3999999999996</v>
      </c>
      <c r="E10" s="78">
        <v>0.25</v>
      </c>
      <c r="F10" s="79">
        <v>2600</v>
      </c>
      <c r="G10" s="83">
        <f>D10*E10*F10*9/1000000</f>
        <v>29.205539999999996</v>
      </c>
      <c r="I10" s="27"/>
    </row>
    <row r="14" spans="3:9" ht="15" thickBot="1" x14ac:dyDescent="0.35">
      <c r="C14" t="s">
        <v>139</v>
      </c>
    </row>
    <row r="15" spans="3:9" ht="15" customHeight="1" thickBot="1" x14ac:dyDescent="0.35">
      <c r="C15" s="47" t="s">
        <v>134</v>
      </c>
      <c r="D15" s="48" t="s">
        <v>109</v>
      </c>
      <c r="E15" s="49"/>
      <c r="F15" s="85" t="s">
        <v>135</v>
      </c>
      <c r="G15" s="81"/>
    </row>
    <row r="16" spans="3:9" ht="15" thickBot="1" x14ac:dyDescent="0.35">
      <c r="C16" s="50"/>
      <c r="D16" s="51" t="s">
        <v>111</v>
      </c>
      <c r="E16" s="52" t="s">
        <v>112</v>
      </c>
      <c r="F16" s="86"/>
      <c r="G16" s="81"/>
    </row>
    <row r="17" spans="3:6" x14ac:dyDescent="0.3">
      <c r="C17" s="53"/>
      <c r="D17" s="54"/>
      <c r="E17" s="55"/>
      <c r="F17" s="87"/>
    </row>
    <row r="18" spans="3:6" x14ac:dyDescent="0.3">
      <c r="C18" s="91" t="s">
        <v>113</v>
      </c>
      <c r="D18" s="90">
        <v>0.02</v>
      </c>
      <c r="E18" s="90">
        <v>4.1000000000000002E-2</v>
      </c>
      <c r="F18" s="92">
        <f>$F$24*E18</f>
        <v>3.1047028600000006</v>
      </c>
    </row>
    <row r="19" spans="3:6" x14ac:dyDescent="0.3">
      <c r="C19" s="91" t="s">
        <v>114</v>
      </c>
      <c r="D19" s="90">
        <v>0.22</v>
      </c>
      <c r="E19" s="90">
        <v>0.219</v>
      </c>
      <c r="F19" s="92">
        <f t="shared" ref="F19:F23" si="0">$F$24*E19</f>
        <v>16.583656740000002</v>
      </c>
    </row>
    <row r="20" spans="3:6" x14ac:dyDescent="0.3">
      <c r="C20" s="91" t="s">
        <v>115</v>
      </c>
      <c r="D20" s="90">
        <v>0.11</v>
      </c>
      <c r="E20" s="90">
        <v>6.4000000000000001E-2</v>
      </c>
      <c r="F20" s="92">
        <f t="shared" si="0"/>
        <v>4.8463654400000005</v>
      </c>
    </row>
    <row r="21" spans="3:6" ht="55.2" x14ac:dyDescent="0.3">
      <c r="C21" s="91" t="s">
        <v>116</v>
      </c>
      <c r="D21" s="90">
        <v>0.18</v>
      </c>
      <c r="E21" s="90">
        <v>0.182</v>
      </c>
      <c r="F21" s="92">
        <f t="shared" si="0"/>
        <v>13.781851720000001</v>
      </c>
    </row>
    <row r="22" spans="3:6" x14ac:dyDescent="0.3">
      <c r="C22" s="91" t="s">
        <v>117</v>
      </c>
      <c r="D22" s="90">
        <v>5.1999999999999998E-2</v>
      </c>
      <c r="E22" s="90">
        <v>5.6000000000000001E-2</v>
      </c>
      <c r="F22" s="92">
        <f t="shared" si="0"/>
        <v>4.2405697600000005</v>
      </c>
    </row>
    <row r="23" spans="3:6" x14ac:dyDescent="0.3">
      <c r="C23" s="91" t="s">
        <v>118</v>
      </c>
      <c r="D23" s="90">
        <v>2.5999999999999999E-2</v>
      </c>
      <c r="E23" s="90">
        <v>2.4E-2</v>
      </c>
      <c r="F23" s="92">
        <f t="shared" si="0"/>
        <v>1.8173870400000003</v>
      </c>
    </row>
    <row r="24" spans="3:6" ht="15" thickBot="1" x14ac:dyDescent="0.35">
      <c r="C24" s="82" t="s">
        <v>136</v>
      </c>
      <c r="D24" s="88"/>
      <c r="E24" s="88"/>
      <c r="F24" s="89">
        <f>D6-G10</f>
        <v>75.724460000000008</v>
      </c>
    </row>
  </sheetData>
  <mergeCells count="2">
    <mergeCell ref="D15:E15"/>
    <mergeCell ref="F15:F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4957E-F048-49A1-B845-3D5B50374DF4}">
  <dimension ref="B3:G24"/>
  <sheetViews>
    <sheetView workbookViewId="0">
      <selection activeCell="H16" sqref="H16"/>
    </sheetView>
  </sheetViews>
  <sheetFormatPr defaultRowHeight="14.4" x14ac:dyDescent="0.3"/>
  <cols>
    <col min="2" max="2" width="38.88671875" customWidth="1"/>
    <col min="7" max="7" width="14.109375" customWidth="1"/>
  </cols>
  <sheetData>
    <row r="3" spans="2:7" x14ac:dyDescent="0.3">
      <c r="B3" s="43" t="s">
        <v>108</v>
      </c>
      <c r="C3" s="44"/>
      <c r="D3" s="44"/>
      <c r="E3" s="45"/>
      <c r="F3" s="45"/>
    </row>
    <row r="4" spans="2:7" ht="15" thickBot="1" x14ac:dyDescent="0.35">
      <c r="B4" s="46"/>
      <c r="C4" s="46"/>
      <c r="D4" s="46"/>
      <c r="E4" s="46"/>
      <c r="F4" s="46"/>
    </row>
    <row r="5" spans="2:7" ht="30.6" customHeight="1" thickBot="1" x14ac:dyDescent="0.35">
      <c r="B5" s="47"/>
      <c r="C5" s="48" t="s">
        <v>109</v>
      </c>
      <c r="D5" s="49"/>
      <c r="E5" s="48" t="s">
        <v>110</v>
      </c>
      <c r="F5" s="69"/>
      <c r="G5" t="s">
        <v>137</v>
      </c>
    </row>
    <row r="6" spans="2:7" ht="15" thickBot="1" x14ac:dyDescent="0.35">
      <c r="B6" s="50"/>
      <c r="C6" s="51" t="s">
        <v>111</v>
      </c>
      <c r="D6" s="52" t="s">
        <v>112</v>
      </c>
      <c r="E6" s="51" t="s">
        <v>111</v>
      </c>
      <c r="F6" s="52" t="s">
        <v>112</v>
      </c>
    </row>
    <row r="7" spans="2:7" x14ac:dyDescent="0.3">
      <c r="B7" s="53"/>
      <c r="C7" s="54"/>
      <c r="D7" s="55"/>
      <c r="E7" s="54"/>
      <c r="F7" s="55"/>
    </row>
    <row r="8" spans="2:7" x14ac:dyDescent="0.3">
      <c r="B8" s="70" t="s">
        <v>113</v>
      </c>
      <c r="C8" s="71">
        <v>2</v>
      </c>
      <c r="D8" s="72">
        <v>4.0999999999999996</v>
      </c>
      <c r="E8" s="71">
        <v>0.1</v>
      </c>
      <c r="F8" s="72">
        <v>0</v>
      </c>
      <c r="G8" t="s">
        <v>138</v>
      </c>
    </row>
    <row r="9" spans="2:7" x14ac:dyDescent="0.3">
      <c r="B9" s="70" t="s">
        <v>114</v>
      </c>
      <c r="C9" s="71">
        <v>22</v>
      </c>
      <c r="D9" s="72">
        <v>21.9</v>
      </c>
      <c r="E9" s="71">
        <v>-0.6</v>
      </c>
      <c r="F9" s="72">
        <v>-0.3</v>
      </c>
      <c r="G9" t="s">
        <v>138</v>
      </c>
    </row>
    <row r="10" spans="2:7" x14ac:dyDescent="0.3">
      <c r="B10" s="70" t="s">
        <v>115</v>
      </c>
      <c r="C10" s="71">
        <v>11.2</v>
      </c>
      <c r="D10" s="72">
        <v>6.4</v>
      </c>
      <c r="E10" s="71">
        <v>1.6</v>
      </c>
      <c r="F10" s="72">
        <v>0.9</v>
      </c>
      <c r="G10" t="s">
        <v>138</v>
      </c>
    </row>
    <row r="11" spans="2:7" ht="41.4" x14ac:dyDescent="0.3">
      <c r="B11" s="70" t="s">
        <v>116</v>
      </c>
      <c r="C11" s="71">
        <v>18</v>
      </c>
      <c r="D11" s="72">
        <v>18.2</v>
      </c>
      <c r="E11" s="71">
        <v>0.8</v>
      </c>
      <c r="F11" s="72">
        <v>0.9</v>
      </c>
      <c r="G11" t="s">
        <v>138</v>
      </c>
    </row>
    <row r="12" spans="2:7" x14ac:dyDescent="0.3">
      <c r="B12" s="70" t="s">
        <v>117</v>
      </c>
      <c r="C12" s="71">
        <v>5.2</v>
      </c>
      <c r="D12" s="72">
        <v>5.6</v>
      </c>
      <c r="E12" s="71">
        <v>0.3</v>
      </c>
      <c r="F12" s="72">
        <v>0.4</v>
      </c>
      <c r="G12" t="s">
        <v>138</v>
      </c>
    </row>
    <row r="13" spans="2:7" x14ac:dyDescent="0.3">
      <c r="B13" s="70" t="s">
        <v>118</v>
      </c>
      <c r="C13" s="71">
        <v>2.6</v>
      </c>
      <c r="D13" s="72">
        <v>2.4</v>
      </c>
      <c r="E13" s="71">
        <v>0</v>
      </c>
      <c r="F13" s="72">
        <v>0</v>
      </c>
      <c r="G13" t="s">
        <v>138</v>
      </c>
    </row>
    <row r="14" spans="2:7" x14ac:dyDescent="0.3">
      <c r="B14" s="70" t="s">
        <v>119</v>
      </c>
      <c r="C14" s="71">
        <v>6.9</v>
      </c>
      <c r="D14" s="72">
        <v>7.3</v>
      </c>
      <c r="E14" s="71">
        <v>0.6</v>
      </c>
      <c r="F14" s="72">
        <v>0.4</v>
      </c>
      <c r="G14" t="s">
        <v>138</v>
      </c>
    </row>
    <row r="15" spans="2:7" ht="41.4" x14ac:dyDescent="0.3">
      <c r="B15" s="56" t="s">
        <v>120</v>
      </c>
      <c r="C15" s="57">
        <v>8</v>
      </c>
      <c r="D15" s="58">
        <v>7.9</v>
      </c>
      <c r="E15" s="57">
        <v>0.2</v>
      </c>
      <c r="F15" s="58">
        <v>0.4</v>
      </c>
    </row>
    <row r="16" spans="2:7" ht="41.4" x14ac:dyDescent="0.3">
      <c r="B16" s="56" t="s">
        <v>121</v>
      </c>
      <c r="C16" s="57">
        <v>11.7</v>
      </c>
      <c r="D16" s="58">
        <v>13.5</v>
      </c>
      <c r="E16" s="57">
        <v>0.3</v>
      </c>
      <c r="F16" s="58">
        <v>0.3</v>
      </c>
    </row>
    <row r="17" spans="2:6" ht="41.4" x14ac:dyDescent="0.3">
      <c r="B17" s="56" t="s">
        <v>122</v>
      </c>
      <c r="C17" s="57">
        <v>3.1</v>
      </c>
      <c r="D17" s="58">
        <v>3.4</v>
      </c>
      <c r="E17" s="57">
        <v>0.1</v>
      </c>
      <c r="F17" s="58">
        <v>0.2</v>
      </c>
    </row>
    <row r="18" spans="2:6" x14ac:dyDescent="0.3">
      <c r="B18" s="59"/>
      <c r="C18" s="57"/>
      <c r="D18" s="58"/>
      <c r="E18" s="57"/>
      <c r="F18" s="58"/>
    </row>
    <row r="19" spans="2:6" x14ac:dyDescent="0.3">
      <c r="B19" s="60" t="s">
        <v>123</v>
      </c>
      <c r="C19" s="61">
        <f>SUM(C8:C17)</f>
        <v>90.7</v>
      </c>
      <c r="D19" s="62">
        <f>SUM(D8:D17)</f>
        <v>90.7</v>
      </c>
      <c r="E19" s="61">
        <f>SUM(E8:E17)</f>
        <v>3.4000000000000004</v>
      </c>
      <c r="F19" s="62">
        <f>SUM(F8:F17)</f>
        <v>3.1999999999999997</v>
      </c>
    </row>
    <row r="20" spans="2:6" x14ac:dyDescent="0.3">
      <c r="B20" s="53"/>
      <c r="C20" s="57"/>
      <c r="D20" s="58"/>
      <c r="E20" s="57"/>
      <c r="F20" s="58"/>
    </row>
    <row r="21" spans="2:6" x14ac:dyDescent="0.3">
      <c r="B21" s="60" t="s">
        <v>124</v>
      </c>
      <c r="C21" s="61">
        <v>9.2999999999999989</v>
      </c>
      <c r="D21" s="62">
        <v>9.2999999999999989</v>
      </c>
      <c r="E21" s="61">
        <v>0.9</v>
      </c>
      <c r="F21" s="62">
        <v>0.9</v>
      </c>
    </row>
    <row r="22" spans="2:6" ht="15" thickBot="1" x14ac:dyDescent="0.35">
      <c r="B22" s="53"/>
      <c r="C22" s="57"/>
      <c r="D22" s="58"/>
      <c r="E22" s="57"/>
      <c r="F22" s="58"/>
    </row>
    <row r="23" spans="2:6" x14ac:dyDescent="0.3">
      <c r="B23" s="63"/>
      <c r="C23" s="64"/>
      <c r="D23" s="65"/>
      <c r="E23" s="64"/>
      <c r="F23" s="65"/>
    </row>
    <row r="24" spans="2:6" x14ac:dyDescent="0.3">
      <c r="B24" s="66" t="s">
        <v>125</v>
      </c>
      <c r="C24" s="67">
        <f>+C21+C19</f>
        <v>100</v>
      </c>
      <c r="D24" s="68">
        <f>+D21+D19</f>
        <v>100</v>
      </c>
      <c r="E24" s="67">
        <f>+E21+E19</f>
        <v>4.3000000000000007</v>
      </c>
      <c r="F24" s="68">
        <f>+F21+F19</f>
        <v>4.0999999999999996</v>
      </c>
    </row>
  </sheetData>
  <mergeCells count="3">
    <mergeCell ref="B3:F3"/>
    <mergeCell ref="C5:D5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C3BFD-8D52-4B40-AEC0-5E3B92ACF767}">
  <dimension ref="A2:L28"/>
  <sheetViews>
    <sheetView workbookViewId="0">
      <selection activeCell="K12" sqref="K12"/>
    </sheetView>
  </sheetViews>
  <sheetFormatPr defaultRowHeight="14.4" x14ac:dyDescent="0.3"/>
  <cols>
    <col min="1" max="1" width="18.109375" customWidth="1"/>
    <col min="11" max="11" width="10.5546875" customWidth="1"/>
    <col min="12" max="12" width="10.44140625" bestFit="1" customWidth="1"/>
    <col min="257" max="257" width="18.109375" customWidth="1"/>
    <col min="513" max="513" width="18.109375" customWidth="1"/>
    <col min="769" max="769" width="18.109375" customWidth="1"/>
    <col min="1025" max="1025" width="18.109375" customWidth="1"/>
    <col min="1281" max="1281" width="18.109375" customWidth="1"/>
    <col min="1537" max="1537" width="18.109375" customWidth="1"/>
    <col min="1793" max="1793" width="18.109375" customWidth="1"/>
    <col min="2049" max="2049" width="18.109375" customWidth="1"/>
    <col min="2305" max="2305" width="18.109375" customWidth="1"/>
    <col min="2561" max="2561" width="18.109375" customWidth="1"/>
    <col min="2817" max="2817" width="18.109375" customWidth="1"/>
    <col min="3073" max="3073" width="18.109375" customWidth="1"/>
    <col min="3329" max="3329" width="18.109375" customWidth="1"/>
    <col min="3585" max="3585" width="18.109375" customWidth="1"/>
    <col min="3841" max="3841" width="18.109375" customWidth="1"/>
    <col min="4097" max="4097" width="18.109375" customWidth="1"/>
    <col min="4353" max="4353" width="18.109375" customWidth="1"/>
    <col min="4609" max="4609" width="18.109375" customWidth="1"/>
    <col min="4865" max="4865" width="18.109375" customWidth="1"/>
    <col min="5121" max="5121" width="18.109375" customWidth="1"/>
    <col min="5377" max="5377" width="18.109375" customWidth="1"/>
    <col min="5633" max="5633" width="18.109375" customWidth="1"/>
    <col min="5889" max="5889" width="18.109375" customWidth="1"/>
    <col min="6145" max="6145" width="18.109375" customWidth="1"/>
    <col min="6401" max="6401" width="18.109375" customWidth="1"/>
    <col min="6657" max="6657" width="18.109375" customWidth="1"/>
    <col min="6913" max="6913" width="18.109375" customWidth="1"/>
    <col min="7169" max="7169" width="18.109375" customWidth="1"/>
    <col min="7425" max="7425" width="18.109375" customWidth="1"/>
    <col min="7681" max="7681" width="18.109375" customWidth="1"/>
    <col min="7937" max="7937" width="18.109375" customWidth="1"/>
    <col min="8193" max="8193" width="18.109375" customWidth="1"/>
    <col min="8449" max="8449" width="18.109375" customWidth="1"/>
    <col min="8705" max="8705" width="18.109375" customWidth="1"/>
    <col min="8961" max="8961" width="18.109375" customWidth="1"/>
    <col min="9217" max="9217" width="18.109375" customWidth="1"/>
    <col min="9473" max="9473" width="18.109375" customWidth="1"/>
    <col min="9729" max="9729" width="18.109375" customWidth="1"/>
    <col min="9985" max="9985" width="18.109375" customWidth="1"/>
    <col min="10241" max="10241" width="18.109375" customWidth="1"/>
    <col min="10497" max="10497" width="18.109375" customWidth="1"/>
    <col min="10753" max="10753" width="18.109375" customWidth="1"/>
    <col min="11009" max="11009" width="18.109375" customWidth="1"/>
    <col min="11265" max="11265" width="18.109375" customWidth="1"/>
    <col min="11521" max="11521" width="18.109375" customWidth="1"/>
    <col min="11777" max="11777" width="18.109375" customWidth="1"/>
    <col min="12033" max="12033" width="18.109375" customWidth="1"/>
    <col min="12289" max="12289" width="18.109375" customWidth="1"/>
    <col min="12545" max="12545" width="18.109375" customWidth="1"/>
    <col min="12801" max="12801" width="18.109375" customWidth="1"/>
    <col min="13057" max="13057" width="18.109375" customWidth="1"/>
    <col min="13313" max="13313" width="18.109375" customWidth="1"/>
    <col min="13569" max="13569" width="18.109375" customWidth="1"/>
    <col min="13825" max="13825" width="18.109375" customWidth="1"/>
    <col min="14081" max="14081" width="18.109375" customWidth="1"/>
    <col min="14337" max="14337" width="18.109375" customWidth="1"/>
    <col min="14593" max="14593" width="18.109375" customWidth="1"/>
    <col min="14849" max="14849" width="18.109375" customWidth="1"/>
    <col min="15105" max="15105" width="18.109375" customWidth="1"/>
    <col min="15361" max="15361" width="18.109375" customWidth="1"/>
    <col min="15617" max="15617" width="18.109375" customWidth="1"/>
    <col min="15873" max="15873" width="18.109375" customWidth="1"/>
    <col min="16129" max="16129" width="18.109375" customWidth="1"/>
  </cols>
  <sheetData>
    <row r="2" spans="1:12" x14ac:dyDescent="0.3">
      <c r="A2" s="2" t="s">
        <v>8</v>
      </c>
      <c r="B2" s="3"/>
      <c r="C2" s="3"/>
      <c r="D2" s="3"/>
      <c r="E2" s="3"/>
      <c r="F2" s="3"/>
      <c r="G2" s="3"/>
    </row>
    <row r="3" spans="1:12" ht="15" thickBot="1" x14ac:dyDescent="0.35">
      <c r="A3" s="4"/>
      <c r="B3" s="4"/>
      <c r="C3" s="4"/>
      <c r="D3" s="4"/>
      <c r="E3" s="4"/>
      <c r="F3" s="4"/>
      <c r="G3" s="3"/>
    </row>
    <row r="4" spans="1:12" ht="15.6" thickTop="1" thickBot="1" x14ac:dyDescent="0.35">
      <c r="A4" s="5"/>
      <c r="B4" s="6" t="s">
        <v>7</v>
      </c>
      <c r="C4" s="6" t="s">
        <v>9</v>
      </c>
      <c r="D4" s="6" t="s">
        <v>10</v>
      </c>
      <c r="E4" s="6" t="s">
        <v>11</v>
      </c>
      <c r="F4" s="6" t="s">
        <v>12</v>
      </c>
      <c r="G4" s="3"/>
    </row>
    <row r="5" spans="1:12" ht="15" thickTop="1" x14ac:dyDescent="0.3">
      <c r="A5" s="7"/>
      <c r="B5" s="25" t="s">
        <v>13</v>
      </c>
      <c r="C5" s="25"/>
      <c r="D5" s="25"/>
      <c r="E5" s="25"/>
      <c r="F5" s="25"/>
      <c r="G5" s="3"/>
      <c r="I5" t="s">
        <v>36</v>
      </c>
    </row>
    <row r="6" spans="1:12" ht="28.8" x14ac:dyDescent="0.3">
      <c r="A6" s="8" t="s">
        <v>14</v>
      </c>
      <c r="B6" s="9">
        <v>9008</v>
      </c>
      <c r="C6" s="9">
        <v>5195</v>
      </c>
      <c r="D6" s="9">
        <v>3813</v>
      </c>
      <c r="E6" s="9">
        <v>4952</v>
      </c>
      <c r="F6" s="9">
        <v>4056</v>
      </c>
      <c r="G6" s="10"/>
      <c r="H6" s="10"/>
      <c r="I6" s="1" t="s">
        <v>28</v>
      </c>
      <c r="J6" s="1" t="s">
        <v>29</v>
      </c>
      <c r="K6" s="1" t="s">
        <v>30</v>
      </c>
      <c r="L6" s="1" t="s">
        <v>31</v>
      </c>
    </row>
    <row r="7" spans="1:12" x14ac:dyDescent="0.3">
      <c r="A7" s="12" t="s">
        <v>15</v>
      </c>
      <c r="B7" s="13"/>
      <c r="C7" s="13"/>
      <c r="D7" s="13"/>
      <c r="E7" s="13"/>
      <c r="F7" s="13"/>
      <c r="G7" s="3"/>
      <c r="I7" t="s">
        <v>32</v>
      </c>
      <c r="J7" t="s">
        <v>33</v>
      </c>
      <c r="K7" t="s">
        <v>34</v>
      </c>
      <c r="L7" s="27">
        <v>4945</v>
      </c>
    </row>
    <row r="8" spans="1:12" x14ac:dyDescent="0.3">
      <c r="A8" s="14" t="s">
        <v>16</v>
      </c>
      <c r="B8" s="13">
        <v>8654</v>
      </c>
      <c r="C8" s="13">
        <v>4963</v>
      </c>
      <c r="D8" s="13">
        <v>3691</v>
      </c>
      <c r="E8" s="13">
        <v>4803</v>
      </c>
      <c r="F8" s="13">
        <v>3851</v>
      </c>
      <c r="G8" s="10"/>
      <c r="H8" s="10"/>
      <c r="J8" s="10"/>
      <c r="K8" s="10"/>
      <c r="L8" s="11"/>
    </row>
    <row r="9" spans="1:12" x14ac:dyDescent="0.3">
      <c r="A9" s="14" t="s">
        <v>17</v>
      </c>
      <c r="B9" s="13">
        <v>354</v>
      </c>
      <c r="C9" s="13">
        <v>232</v>
      </c>
      <c r="D9" s="13">
        <v>122</v>
      </c>
      <c r="E9" s="13">
        <v>149</v>
      </c>
      <c r="F9" s="13">
        <v>205</v>
      </c>
      <c r="G9" s="10"/>
      <c r="H9" s="10"/>
      <c r="I9" s="10" t="s">
        <v>35</v>
      </c>
      <c r="L9" s="28">
        <f>L7/B8</f>
        <v>0.57141206378553266</v>
      </c>
    </row>
    <row r="10" spans="1:12" x14ac:dyDescent="0.3">
      <c r="A10" s="14"/>
      <c r="B10" s="15">
        <f>B9/B8</f>
        <v>4.0905939449965331E-2</v>
      </c>
      <c r="C10" s="16"/>
      <c r="D10" s="16"/>
      <c r="E10" s="16"/>
      <c r="F10" s="16"/>
      <c r="G10" s="3"/>
      <c r="L10" s="11"/>
    </row>
    <row r="11" spans="1:12" x14ac:dyDescent="0.3">
      <c r="A11" s="17"/>
      <c r="B11" s="26" t="s">
        <v>18</v>
      </c>
      <c r="C11" s="26"/>
      <c r="D11" s="26"/>
      <c r="E11" s="26"/>
      <c r="F11" s="26"/>
      <c r="G11" s="3"/>
    </row>
    <row r="12" spans="1:12" ht="16.2" x14ac:dyDescent="0.3">
      <c r="A12" s="8" t="s">
        <v>19</v>
      </c>
      <c r="B12" s="18">
        <v>68.8</v>
      </c>
      <c r="C12" s="18">
        <v>78.8</v>
      </c>
      <c r="D12" s="18">
        <v>58.5</v>
      </c>
      <c r="E12" s="18">
        <v>69.900000000000006</v>
      </c>
      <c r="F12" s="18">
        <v>67.5</v>
      </c>
      <c r="G12" s="3"/>
    </row>
    <row r="13" spans="1:12" x14ac:dyDescent="0.3">
      <c r="A13" s="14" t="s">
        <v>20</v>
      </c>
      <c r="B13" s="19">
        <v>73.8</v>
      </c>
      <c r="C13" s="19">
        <v>84.5</v>
      </c>
      <c r="D13" s="19">
        <v>62.9</v>
      </c>
      <c r="E13" s="19">
        <v>74.400000000000006</v>
      </c>
      <c r="F13" s="19">
        <v>73</v>
      </c>
      <c r="G13" s="3"/>
    </row>
    <row r="14" spans="1:12" x14ac:dyDescent="0.3">
      <c r="A14" s="14" t="s">
        <v>21</v>
      </c>
      <c r="B14" s="19">
        <v>29.9</v>
      </c>
      <c r="C14" s="19">
        <v>37.299999999999997</v>
      </c>
      <c r="D14" s="19">
        <v>22.2</v>
      </c>
      <c r="E14" s="19">
        <v>21</v>
      </c>
      <c r="F14" s="19">
        <v>37.6</v>
      </c>
      <c r="G14" s="3"/>
    </row>
    <row r="15" spans="1:12" x14ac:dyDescent="0.3">
      <c r="A15" s="14" t="s">
        <v>22</v>
      </c>
      <c r="B15" s="19">
        <v>84.1</v>
      </c>
      <c r="C15" s="19">
        <v>93.3</v>
      </c>
      <c r="D15" s="19">
        <v>74.3</v>
      </c>
      <c r="E15" s="19">
        <v>87</v>
      </c>
      <c r="F15" s="19">
        <v>80.2</v>
      </c>
      <c r="G15" s="3"/>
    </row>
    <row r="16" spans="1:12" x14ac:dyDescent="0.3">
      <c r="A16" s="14" t="s">
        <v>23</v>
      </c>
      <c r="B16" s="19">
        <v>49.5</v>
      </c>
      <c r="C16" s="19">
        <v>63.2</v>
      </c>
      <c r="D16" s="19">
        <v>37</v>
      </c>
      <c r="E16" s="19">
        <v>45.6</v>
      </c>
      <c r="F16" s="19">
        <v>55</v>
      </c>
      <c r="G16" s="3"/>
    </row>
    <row r="17" spans="1:9" x14ac:dyDescent="0.3">
      <c r="A17" s="14"/>
      <c r="B17" s="20"/>
      <c r="C17" s="20"/>
      <c r="D17" s="20"/>
      <c r="E17" s="20"/>
      <c r="F17" s="20"/>
      <c r="G17" s="3"/>
    </row>
    <row r="18" spans="1:9" ht="16.2" x14ac:dyDescent="0.3">
      <c r="A18" s="8" t="s">
        <v>24</v>
      </c>
      <c r="B18" s="18">
        <v>66</v>
      </c>
      <c r="C18" s="18">
        <v>75.2</v>
      </c>
      <c r="D18" s="18">
        <v>56.6</v>
      </c>
      <c r="E18" s="18">
        <v>67.8</v>
      </c>
      <c r="F18" s="18">
        <v>63.9</v>
      </c>
      <c r="G18" s="3"/>
      <c r="H18" s="21"/>
    </row>
    <row r="19" spans="1:9" x14ac:dyDescent="0.3">
      <c r="A19" s="14" t="s">
        <v>20</v>
      </c>
      <c r="B19" s="19">
        <v>71.099999999999994</v>
      </c>
      <c r="C19" s="19">
        <v>80.900000000000006</v>
      </c>
      <c r="D19" s="19">
        <v>61</v>
      </c>
      <c r="E19" s="19">
        <v>72.3</v>
      </c>
      <c r="F19" s="19">
        <v>69.5</v>
      </c>
      <c r="G19" s="3"/>
      <c r="H19" s="21"/>
    </row>
    <row r="20" spans="1:9" x14ac:dyDescent="0.3">
      <c r="A20" s="14" t="s">
        <v>21</v>
      </c>
      <c r="B20" s="19">
        <v>24.4</v>
      </c>
      <c r="C20" s="19">
        <v>30.3</v>
      </c>
      <c r="D20" s="19">
        <v>18.3</v>
      </c>
      <c r="E20" s="19">
        <v>17</v>
      </c>
      <c r="F20" s="19">
        <v>30.8</v>
      </c>
      <c r="G20" s="3"/>
    </row>
    <row r="21" spans="1:9" x14ac:dyDescent="0.3">
      <c r="A21" s="14" t="s">
        <v>22</v>
      </c>
      <c r="B21" s="19">
        <v>81.599999999999994</v>
      </c>
      <c r="C21" s="19">
        <v>90.1</v>
      </c>
      <c r="D21" s="19">
        <v>72.5</v>
      </c>
      <c r="E21" s="19">
        <v>85</v>
      </c>
      <c r="F21" s="19">
        <v>77</v>
      </c>
      <c r="G21" s="3"/>
    </row>
    <row r="22" spans="1:9" x14ac:dyDescent="0.3">
      <c r="A22" s="14" t="s">
        <v>23</v>
      </c>
      <c r="B22" s="19">
        <v>48.1</v>
      </c>
      <c r="C22" s="19">
        <v>61.1</v>
      </c>
      <c r="D22" s="19">
        <v>36.200000000000003</v>
      </c>
      <c r="E22" s="19">
        <v>44.5</v>
      </c>
      <c r="F22" s="19">
        <v>53.3</v>
      </c>
      <c r="G22" s="3"/>
    </row>
    <row r="23" spans="1:9" x14ac:dyDescent="0.3">
      <c r="A23" s="14"/>
      <c r="B23" s="20"/>
      <c r="C23" s="20"/>
      <c r="D23" s="20"/>
      <c r="E23" s="20"/>
      <c r="F23" s="20"/>
      <c r="G23" s="3"/>
    </row>
    <row r="24" spans="1:9" x14ac:dyDescent="0.3">
      <c r="A24" s="8" t="s">
        <v>25</v>
      </c>
      <c r="B24" s="18">
        <v>3.9</v>
      </c>
      <c r="C24" s="18">
        <v>4.5</v>
      </c>
      <c r="D24" s="18">
        <v>3.2</v>
      </c>
      <c r="E24" s="18">
        <v>3</v>
      </c>
      <c r="F24" s="18">
        <v>5.0999999999999996</v>
      </c>
      <c r="G24" s="3"/>
      <c r="H24" s="21"/>
      <c r="I24" s="21"/>
    </row>
    <row r="25" spans="1:9" x14ac:dyDescent="0.3">
      <c r="A25" s="14" t="s">
        <v>21</v>
      </c>
      <c r="B25" s="19">
        <v>18.5</v>
      </c>
      <c r="C25" s="19">
        <v>19</v>
      </c>
      <c r="D25" s="19">
        <v>17.7</v>
      </c>
      <c r="E25" s="19">
        <v>18.899999999999999</v>
      </c>
      <c r="F25" s="19">
        <v>18.3</v>
      </c>
      <c r="G25" s="3"/>
    </row>
    <row r="26" spans="1:9" ht="15" thickBot="1" x14ac:dyDescent="0.35">
      <c r="A26" s="22" t="s">
        <v>26</v>
      </c>
      <c r="B26" s="23">
        <v>2.9</v>
      </c>
      <c r="C26" s="23">
        <v>3.3</v>
      </c>
      <c r="D26" s="23">
        <v>2.2999999999999998</v>
      </c>
      <c r="E26" s="23">
        <v>2.2999999999999998</v>
      </c>
      <c r="F26" s="23">
        <v>3.6</v>
      </c>
      <c r="G26" s="3"/>
    </row>
    <row r="27" spans="1:9" ht="15" thickTop="1" x14ac:dyDescent="0.3">
      <c r="A27" s="3"/>
      <c r="B27" s="3"/>
      <c r="C27" s="3"/>
      <c r="D27" s="3"/>
      <c r="E27" s="3"/>
      <c r="F27" s="3"/>
      <c r="G27" s="3"/>
    </row>
    <row r="28" spans="1:9" ht="15.6" x14ac:dyDescent="0.3">
      <c r="A28" s="24" t="s">
        <v>27</v>
      </c>
      <c r="B28" s="3"/>
      <c r="C28" s="3"/>
      <c r="D28" s="3"/>
      <c r="E28" s="3"/>
      <c r="F28" s="3"/>
      <c r="G28" s="3"/>
    </row>
  </sheetData>
  <mergeCells count="2">
    <mergeCell ref="B5:F5"/>
    <mergeCell ref="B11:F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DF795-8392-4721-B9BC-6E0233EC4A3A}">
  <dimension ref="A1:D69"/>
  <sheetViews>
    <sheetView workbookViewId="0">
      <selection activeCell="D62" sqref="A62:D62"/>
    </sheetView>
  </sheetViews>
  <sheetFormatPr defaultRowHeight="14.4" x14ac:dyDescent="0.3"/>
  <cols>
    <col min="1" max="1" width="76.21875" style="33" customWidth="1"/>
    <col min="2" max="2" width="16.88671875" style="33" bestFit="1" customWidth="1"/>
    <col min="3" max="3" width="9.33203125" style="34" bestFit="1" customWidth="1"/>
    <col min="4" max="16384" width="8.88671875" style="33"/>
  </cols>
  <sheetData>
    <row r="1" spans="1:4" s="31" customFormat="1" ht="28.8" x14ac:dyDescent="0.3">
      <c r="A1" s="31" t="s">
        <v>37</v>
      </c>
      <c r="B1" s="31" t="s">
        <v>38</v>
      </c>
      <c r="C1" s="32" t="s">
        <v>107</v>
      </c>
    </row>
    <row r="2" spans="1:4" x14ac:dyDescent="0.3">
      <c r="A2" s="33" t="s">
        <v>32</v>
      </c>
      <c r="B2" s="33" t="s">
        <v>39</v>
      </c>
      <c r="C2" s="34">
        <v>4992.3999999999996</v>
      </c>
      <c r="D2" s="35">
        <f>C2/$C$2</f>
        <v>1</v>
      </c>
    </row>
    <row r="3" spans="1:4" x14ac:dyDescent="0.3">
      <c r="A3" s="33" t="s">
        <v>40</v>
      </c>
      <c r="B3" s="33" t="s">
        <v>39</v>
      </c>
      <c r="C3" s="34">
        <v>116.9</v>
      </c>
      <c r="D3" s="35">
        <f t="shared" ref="D3:D66" si="0">C3/$C$2</f>
        <v>2.3415591699383065E-2</v>
      </c>
    </row>
    <row r="4" spans="1:4" x14ac:dyDescent="0.3">
      <c r="A4" s="33" t="s">
        <v>41</v>
      </c>
      <c r="B4" s="33" t="s">
        <v>39</v>
      </c>
      <c r="C4" s="34">
        <v>87.3</v>
      </c>
      <c r="D4" s="35">
        <f t="shared" si="0"/>
        <v>1.7486579600993511E-2</v>
      </c>
    </row>
    <row r="5" spans="1:4" x14ac:dyDescent="0.3">
      <c r="A5" s="33" t="s">
        <v>42</v>
      </c>
      <c r="B5" s="33" t="s">
        <v>39</v>
      </c>
      <c r="C5" s="34">
        <v>29.6</v>
      </c>
      <c r="D5" s="35">
        <f t="shared" si="0"/>
        <v>5.9290120983895526E-3</v>
      </c>
    </row>
    <row r="6" spans="1:4" x14ac:dyDescent="0.3">
      <c r="A6" s="29" t="s">
        <v>43</v>
      </c>
      <c r="B6" s="29" t="s">
        <v>39</v>
      </c>
      <c r="C6" s="30">
        <v>1347.1</v>
      </c>
      <c r="D6" s="36">
        <f t="shared" si="0"/>
        <v>0.26983014181555964</v>
      </c>
    </row>
    <row r="7" spans="1:4" x14ac:dyDescent="0.3">
      <c r="A7" s="33" t="s">
        <v>44</v>
      </c>
      <c r="B7" s="33" t="s">
        <v>39</v>
      </c>
      <c r="C7" s="34">
        <v>48.9</v>
      </c>
      <c r="D7" s="35">
        <f t="shared" si="0"/>
        <v>9.7948882301097679E-3</v>
      </c>
    </row>
    <row r="8" spans="1:4" x14ac:dyDescent="0.3">
      <c r="A8" s="33" t="s">
        <v>45</v>
      </c>
      <c r="B8" s="33" t="s">
        <v>39</v>
      </c>
      <c r="C8" s="34">
        <v>11.8</v>
      </c>
      <c r="D8" s="35">
        <f t="shared" si="0"/>
        <v>2.363592660844484E-3</v>
      </c>
    </row>
    <row r="9" spans="1:4" x14ac:dyDescent="0.3">
      <c r="A9" s="33" t="s">
        <v>46</v>
      </c>
      <c r="B9" s="33" t="s">
        <v>39</v>
      </c>
      <c r="C9" s="34">
        <v>15.2</v>
      </c>
      <c r="D9" s="35">
        <f t="shared" si="0"/>
        <v>3.0446278343081484E-3</v>
      </c>
    </row>
    <row r="10" spans="1:4" x14ac:dyDescent="0.3">
      <c r="A10" s="33" t="s">
        <v>47</v>
      </c>
      <c r="B10" s="33" t="s">
        <v>39</v>
      </c>
      <c r="C10" s="34">
        <v>1.9</v>
      </c>
      <c r="D10" s="35">
        <f t="shared" si="0"/>
        <v>3.8057847928851856E-4</v>
      </c>
    </row>
    <row r="11" spans="1:4" x14ac:dyDescent="0.3">
      <c r="A11" s="33" t="s">
        <v>48</v>
      </c>
      <c r="B11" s="33" t="s">
        <v>39</v>
      </c>
      <c r="C11" s="34">
        <v>13.2</v>
      </c>
      <c r="D11" s="35">
        <f t="shared" si="0"/>
        <v>2.6440189087412868E-3</v>
      </c>
    </row>
    <row r="12" spans="1:4" x14ac:dyDescent="0.3">
      <c r="A12" s="33" t="s">
        <v>49</v>
      </c>
      <c r="B12" s="33" t="s">
        <v>39</v>
      </c>
      <c r="C12" s="34">
        <v>6.8</v>
      </c>
      <c r="D12" s="35">
        <f t="shared" si="0"/>
        <v>1.3620703469273297E-3</v>
      </c>
    </row>
    <row r="13" spans="1:4" x14ac:dyDescent="0.3">
      <c r="A13" s="29" t="s">
        <v>50</v>
      </c>
      <c r="B13" s="29" t="s">
        <v>39</v>
      </c>
      <c r="C13" s="30">
        <v>1141.9000000000001</v>
      </c>
      <c r="D13" s="36">
        <f t="shared" si="0"/>
        <v>0.22872766605239969</v>
      </c>
    </row>
    <row r="14" spans="1:4" x14ac:dyDescent="0.3">
      <c r="A14" s="33" t="s">
        <v>51</v>
      </c>
      <c r="B14" s="33" t="s">
        <v>39</v>
      </c>
      <c r="C14" s="34">
        <v>161.30000000000001</v>
      </c>
      <c r="D14" s="35">
        <f t="shared" si="0"/>
        <v>3.2309109846967395E-2</v>
      </c>
    </row>
    <row r="15" spans="1:4" x14ac:dyDescent="0.3">
      <c r="A15" s="33" t="s">
        <v>52</v>
      </c>
      <c r="B15" s="33" t="s">
        <v>39</v>
      </c>
      <c r="C15" s="34">
        <v>21.1</v>
      </c>
      <c r="D15" s="35">
        <f t="shared" si="0"/>
        <v>4.2264241647303911E-3</v>
      </c>
    </row>
    <row r="16" spans="1:4" x14ac:dyDescent="0.3">
      <c r="A16" s="33" t="s">
        <v>53</v>
      </c>
      <c r="B16" s="33" t="s">
        <v>39</v>
      </c>
      <c r="C16" s="34">
        <v>2.4</v>
      </c>
      <c r="D16" s="35">
        <f t="shared" si="0"/>
        <v>4.8073071068023397E-4</v>
      </c>
    </row>
    <row r="17" spans="1:4" x14ac:dyDescent="0.3">
      <c r="A17" s="33" t="s">
        <v>54</v>
      </c>
      <c r="B17" s="33" t="s">
        <v>39</v>
      </c>
      <c r="C17" s="34">
        <v>38.5</v>
      </c>
      <c r="D17" s="35">
        <f t="shared" si="0"/>
        <v>7.7117218171620866E-3</v>
      </c>
    </row>
    <row r="18" spans="1:4" x14ac:dyDescent="0.3">
      <c r="A18" s="33" t="s">
        <v>55</v>
      </c>
      <c r="B18" s="33" t="s">
        <v>39</v>
      </c>
      <c r="C18" s="34">
        <v>100.4</v>
      </c>
      <c r="D18" s="35">
        <f t="shared" si="0"/>
        <v>2.0110568063456458E-2</v>
      </c>
    </row>
    <row r="19" spans="1:4" x14ac:dyDescent="0.3">
      <c r="A19" s="33" t="s">
        <v>56</v>
      </c>
      <c r="B19" s="33" t="s">
        <v>39</v>
      </c>
      <c r="C19" s="34">
        <v>39.299999999999997</v>
      </c>
      <c r="D19" s="35">
        <f t="shared" si="0"/>
        <v>7.8719653873888309E-3</v>
      </c>
    </row>
    <row r="20" spans="1:4" x14ac:dyDescent="0.3">
      <c r="A20" s="33" t="s">
        <v>57</v>
      </c>
      <c r="B20" s="33" t="s">
        <v>39</v>
      </c>
      <c r="C20" s="34">
        <v>42.2</v>
      </c>
      <c r="D20" s="35">
        <f t="shared" si="0"/>
        <v>8.4528483294607822E-3</v>
      </c>
    </row>
    <row r="21" spans="1:4" x14ac:dyDescent="0.3">
      <c r="A21" s="33" t="s">
        <v>58</v>
      </c>
      <c r="B21" s="33" t="s">
        <v>39</v>
      </c>
      <c r="C21" s="34">
        <v>14.4</v>
      </c>
      <c r="D21" s="35">
        <f t="shared" si="0"/>
        <v>2.8843842640814041E-3</v>
      </c>
    </row>
    <row r="22" spans="1:4" x14ac:dyDescent="0.3">
      <c r="A22" s="33" t="s">
        <v>59</v>
      </c>
      <c r="B22" s="33" t="s">
        <v>39</v>
      </c>
      <c r="C22" s="34">
        <v>13.1</v>
      </c>
      <c r="D22" s="35">
        <f t="shared" si="0"/>
        <v>2.6239884624629436E-3</v>
      </c>
    </row>
    <row r="23" spans="1:4" x14ac:dyDescent="0.3">
      <c r="A23" s="33" t="s">
        <v>60</v>
      </c>
      <c r="B23" s="33" t="s">
        <v>39</v>
      </c>
      <c r="C23" s="34">
        <v>3</v>
      </c>
      <c r="D23" s="35">
        <f t="shared" si="0"/>
        <v>6.0091338835029247E-4</v>
      </c>
    </row>
    <row r="24" spans="1:4" x14ac:dyDescent="0.3">
      <c r="A24" s="33" t="s">
        <v>61</v>
      </c>
      <c r="B24" s="33" t="s">
        <v>39</v>
      </c>
      <c r="C24" s="34">
        <v>25.8</v>
      </c>
      <c r="D24" s="35">
        <f t="shared" si="0"/>
        <v>5.1678551398125156E-3</v>
      </c>
    </row>
    <row r="25" spans="1:4" x14ac:dyDescent="0.3">
      <c r="A25" s="33" t="s">
        <v>62</v>
      </c>
      <c r="B25" s="33" t="s">
        <v>39</v>
      </c>
      <c r="C25" s="34">
        <v>11.7</v>
      </c>
      <c r="D25" s="35">
        <f t="shared" si="0"/>
        <v>2.3435622145661405E-3</v>
      </c>
    </row>
    <row r="26" spans="1:4" x14ac:dyDescent="0.3">
      <c r="A26" s="33" t="s">
        <v>63</v>
      </c>
      <c r="B26" s="33" t="s">
        <v>39</v>
      </c>
      <c r="C26" s="34">
        <v>65.7</v>
      </c>
      <c r="D26" s="35">
        <f t="shared" si="0"/>
        <v>1.3160003204871406E-2</v>
      </c>
    </row>
    <row r="27" spans="1:4" x14ac:dyDescent="0.3">
      <c r="A27" s="33" t="s">
        <v>64</v>
      </c>
      <c r="B27" s="33" t="s">
        <v>39</v>
      </c>
      <c r="C27" s="34">
        <v>43.3</v>
      </c>
      <c r="D27" s="35">
        <f t="shared" si="0"/>
        <v>8.6731832385225551E-3</v>
      </c>
    </row>
    <row r="28" spans="1:4" x14ac:dyDescent="0.3">
      <c r="A28" s="33" t="s">
        <v>65</v>
      </c>
      <c r="B28" s="33" t="s">
        <v>39</v>
      </c>
      <c r="C28" s="34">
        <v>31.8</v>
      </c>
      <c r="D28" s="35">
        <f t="shared" si="0"/>
        <v>6.3696819165131001E-3</v>
      </c>
    </row>
    <row r="29" spans="1:4" x14ac:dyDescent="0.3">
      <c r="A29" s="33" t="s">
        <v>66</v>
      </c>
      <c r="B29" s="33" t="s">
        <v>39</v>
      </c>
      <c r="C29" s="34">
        <v>76.599999999999994</v>
      </c>
      <c r="D29" s="35">
        <f t="shared" si="0"/>
        <v>1.5343321849210801E-2</v>
      </c>
    </row>
    <row r="30" spans="1:4" x14ac:dyDescent="0.3">
      <c r="A30" s="33" t="s">
        <v>67</v>
      </c>
      <c r="B30" s="33" t="s">
        <v>39</v>
      </c>
      <c r="C30" s="34">
        <v>37.700000000000003</v>
      </c>
      <c r="D30" s="35">
        <f t="shared" si="0"/>
        <v>7.5514782469353432E-3</v>
      </c>
    </row>
    <row r="31" spans="1:4" x14ac:dyDescent="0.3">
      <c r="A31" s="33" t="s">
        <v>68</v>
      </c>
      <c r="B31" s="33" t="s">
        <v>39</v>
      </c>
      <c r="C31" s="34">
        <v>54</v>
      </c>
      <c r="D31" s="35">
        <f t="shared" si="0"/>
        <v>1.0816440990305265E-2</v>
      </c>
    </row>
    <row r="32" spans="1:4" x14ac:dyDescent="0.3">
      <c r="A32" s="33" t="s">
        <v>69</v>
      </c>
      <c r="B32" s="33" t="s">
        <v>39</v>
      </c>
      <c r="C32" s="34">
        <v>54.4</v>
      </c>
      <c r="D32" s="35">
        <f t="shared" si="0"/>
        <v>1.0896562775418638E-2</v>
      </c>
    </row>
    <row r="33" spans="1:4" x14ac:dyDescent="0.3">
      <c r="A33" s="33" t="s">
        <v>70</v>
      </c>
      <c r="B33" s="33" t="s">
        <v>39</v>
      </c>
      <c r="C33" s="34">
        <v>179.6</v>
      </c>
      <c r="D33" s="35">
        <f t="shared" si="0"/>
        <v>3.5974681515904175E-2</v>
      </c>
    </row>
    <row r="34" spans="1:4" x14ac:dyDescent="0.3">
      <c r="A34" s="33" t="s">
        <v>71</v>
      </c>
      <c r="B34" s="33" t="s">
        <v>39</v>
      </c>
      <c r="C34" s="34">
        <v>32.799999999999997</v>
      </c>
      <c r="D34" s="35">
        <f t="shared" si="0"/>
        <v>6.5699863792965307E-3</v>
      </c>
    </row>
    <row r="35" spans="1:4" x14ac:dyDescent="0.3">
      <c r="A35" s="33" t="s">
        <v>72</v>
      </c>
      <c r="B35" s="33" t="s">
        <v>39</v>
      </c>
      <c r="C35" s="34">
        <v>56.8</v>
      </c>
      <c r="D35" s="35">
        <f t="shared" si="0"/>
        <v>1.1377293486098871E-2</v>
      </c>
    </row>
    <row r="36" spans="1:4" x14ac:dyDescent="0.3">
      <c r="A36" s="33" t="s">
        <v>73</v>
      </c>
      <c r="B36" s="33" t="s">
        <v>39</v>
      </c>
      <c r="C36" s="34">
        <v>15.5</v>
      </c>
      <c r="D36" s="35">
        <f t="shared" si="0"/>
        <v>3.1047191731431779E-3</v>
      </c>
    </row>
    <row r="37" spans="1:4" x14ac:dyDescent="0.3">
      <c r="A37" s="33" t="s">
        <v>74</v>
      </c>
      <c r="B37" s="33" t="s">
        <v>39</v>
      </c>
      <c r="C37" s="34">
        <v>20.5</v>
      </c>
      <c r="D37" s="35">
        <f t="shared" si="0"/>
        <v>4.1062414870603322E-3</v>
      </c>
    </row>
    <row r="38" spans="1:4" x14ac:dyDescent="0.3">
      <c r="A38" s="33" t="s">
        <v>75</v>
      </c>
      <c r="B38" s="33" t="s">
        <v>39</v>
      </c>
      <c r="C38" s="34">
        <v>53.3</v>
      </c>
      <c r="D38" s="35">
        <f t="shared" si="0"/>
        <v>1.0676227866356863E-2</v>
      </c>
    </row>
    <row r="39" spans="1:4" x14ac:dyDescent="0.3">
      <c r="A39" s="33" t="s">
        <v>76</v>
      </c>
      <c r="B39" s="33" t="s">
        <v>39</v>
      </c>
      <c r="C39" s="34">
        <v>103</v>
      </c>
      <c r="D39" s="35">
        <f t="shared" si="0"/>
        <v>2.0631359666693376E-2</v>
      </c>
    </row>
    <row r="40" spans="1:4" x14ac:dyDescent="0.3">
      <c r="A40" s="33" t="s">
        <v>77</v>
      </c>
      <c r="B40" s="33" t="s">
        <v>39</v>
      </c>
      <c r="C40" s="34">
        <v>40.6</v>
      </c>
      <c r="D40" s="35">
        <f t="shared" si="0"/>
        <v>8.1323611890072919E-3</v>
      </c>
    </row>
    <row r="41" spans="1:4" x14ac:dyDescent="0.3">
      <c r="A41" s="33" t="s">
        <v>78</v>
      </c>
      <c r="B41" s="33" t="s">
        <v>39</v>
      </c>
      <c r="C41" s="34">
        <v>8.8000000000000007</v>
      </c>
      <c r="D41" s="35">
        <f t="shared" si="0"/>
        <v>1.7626792724941913E-3</v>
      </c>
    </row>
    <row r="42" spans="1:4" x14ac:dyDescent="0.3">
      <c r="A42" s="33" t="s">
        <v>79</v>
      </c>
      <c r="B42" s="33" t="s">
        <v>39</v>
      </c>
      <c r="C42" s="34">
        <v>53.6</v>
      </c>
      <c r="D42" s="35">
        <f t="shared" si="0"/>
        <v>1.0736319205191892E-2</v>
      </c>
    </row>
    <row r="43" spans="1:4" x14ac:dyDescent="0.3">
      <c r="A43" s="29" t="s">
        <v>80</v>
      </c>
      <c r="B43" s="29" t="s">
        <v>39</v>
      </c>
      <c r="C43" s="30">
        <v>400.9</v>
      </c>
      <c r="D43" s="36">
        <f t="shared" si="0"/>
        <v>8.0302059129877409E-2</v>
      </c>
    </row>
    <row r="44" spans="1:4" x14ac:dyDescent="0.3">
      <c r="A44" s="29" t="s">
        <v>81</v>
      </c>
      <c r="B44" s="29" t="s">
        <v>39</v>
      </c>
      <c r="C44" s="30">
        <v>807.3</v>
      </c>
      <c r="D44" s="36">
        <f t="shared" si="0"/>
        <v>0.1617057928050637</v>
      </c>
    </row>
    <row r="45" spans="1:4" x14ac:dyDescent="0.3">
      <c r="A45" s="29" t="s">
        <v>82</v>
      </c>
      <c r="B45" s="29" t="s">
        <v>39</v>
      </c>
      <c r="C45" s="30">
        <v>269</v>
      </c>
      <c r="D45" s="36">
        <f t="shared" si="0"/>
        <v>5.388190048874289E-2</v>
      </c>
    </row>
    <row r="46" spans="1:4" x14ac:dyDescent="0.3">
      <c r="A46" s="33" t="s">
        <v>83</v>
      </c>
      <c r="B46" s="33" t="s">
        <v>39</v>
      </c>
      <c r="C46" s="34">
        <v>163.19999999999999</v>
      </c>
      <c r="D46" s="35">
        <f t="shared" si="0"/>
        <v>3.2689688326255906E-2</v>
      </c>
    </row>
    <row r="47" spans="1:4" x14ac:dyDescent="0.3">
      <c r="A47" s="33" t="s">
        <v>84</v>
      </c>
      <c r="B47" s="33" t="s">
        <v>39</v>
      </c>
      <c r="C47" s="34">
        <v>3</v>
      </c>
      <c r="D47" s="35">
        <f t="shared" si="0"/>
        <v>6.0091338835029247E-4</v>
      </c>
    </row>
    <row r="48" spans="1:4" x14ac:dyDescent="0.3">
      <c r="A48" s="33" t="s">
        <v>85</v>
      </c>
      <c r="B48" s="33" t="s">
        <v>39</v>
      </c>
      <c r="C48" s="34">
        <v>4.7</v>
      </c>
      <c r="D48" s="35">
        <f t="shared" si="0"/>
        <v>9.414309750821249E-4</v>
      </c>
    </row>
    <row r="49" spans="1:4" x14ac:dyDescent="0.3">
      <c r="A49" s="33" t="s">
        <v>86</v>
      </c>
      <c r="B49" s="33" t="s">
        <v>39</v>
      </c>
      <c r="C49" s="34">
        <v>59.9</v>
      </c>
      <c r="D49" s="35">
        <f t="shared" si="0"/>
        <v>1.1998237320727507E-2</v>
      </c>
    </row>
    <row r="50" spans="1:4" x14ac:dyDescent="0.3">
      <c r="A50" s="33" t="s">
        <v>87</v>
      </c>
      <c r="B50" s="33" t="s">
        <v>39</v>
      </c>
      <c r="C50" s="34">
        <v>38.200000000000003</v>
      </c>
      <c r="D50" s="35">
        <f t="shared" si="0"/>
        <v>7.6516304783270581E-3</v>
      </c>
    </row>
    <row r="51" spans="1:4" x14ac:dyDescent="0.3">
      <c r="A51" s="29" t="s">
        <v>88</v>
      </c>
      <c r="B51" s="29" t="s">
        <v>39</v>
      </c>
      <c r="C51" s="30">
        <v>219</v>
      </c>
      <c r="D51" s="36">
        <f t="shared" si="0"/>
        <v>4.3866677349571351E-2</v>
      </c>
    </row>
    <row r="52" spans="1:4" x14ac:dyDescent="0.3">
      <c r="A52" s="29" t="s">
        <v>89</v>
      </c>
      <c r="B52" s="29" t="s">
        <v>39</v>
      </c>
      <c r="C52" s="30">
        <v>193.7</v>
      </c>
      <c r="D52" s="36">
        <f t="shared" si="0"/>
        <v>3.8798974441150547E-2</v>
      </c>
    </row>
    <row r="53" spans="1:4" x14ac:dyDescent="0.3">
      <c r="A53" s="33" t="s">
        <v>90</v>
      </c>
      <c r="B53" s="33" t="s">
        <v>39</v>
      </c>
      <c r="C53" s="34">
        <v>31.5</v>
      </c>
      <c r="D53" s="35">
        <f t="shared" si="0"/>
        <v>6.3095905776780715E-3</v>
      </c>
    </row>
    <row r="54" spans="1:4" x14ac:dyDescent="0.3">
      <c r="A54" s="33" t="s">
        <v>91</v>
      </c>
      <c r="B54" s="33" t="s">
        <v>39</v>
      </c>
      <c r="C54" s="34">
        <v>15.9</v>
      </c>
      <c r="D54" s="35">
        <f t="shared" si="0"/>
        <v>3.18484095825655E-3</v>
      </c>
    </row>
    <row r="55" spans="1:4" x14ac:dyDescent="0.3">
      <c r="A55" s="33" t="s">
        <v>92</v>
      </c>
      <c r="B55" s="33" t="s">
        <v>39</v>
      </c>
      <c r="C55" s="34">
        <v>46</v>
      </c>
      <c r="D55" s="35">
        <f t="shared" si="0"/>
        <v>9.2140052880378184E-3</v>
      </c>
    </row>
    <row r="56" spans="1:4" x14ac:dyDescent="0.3">
      <c r="A56" s="33" t="s">
        <v>93</v>
      </c>
      <c r="B56" s="33" t="s">
        <v>39</v>
      </c>
      <c r="C56" s="34">
        <v>100.3</v>
      </c>
      <c r="D56" s="35">
        <f t="shared" si="0"/>
        <v>2.0090537617178113E-2</v>
      </c>
    </row>
    <row r="57" spans="1:4" x14ac:dyDescent="0.3">
      <c r="A57" s="33" t="s">
        <v>94</v>
      </c>
      <c r="B57" s="33" t="s">
        <v>39</v>
      </c>
      <c r="C57" s="34">
        <v>84.3</v>
      </c>
      <c r="D57" s="35">
        <f t="shared" si="0"/>
        <v>1.688566621264322E-2</v>
      </c>
    </row>
    <row r="58" spans="1:4" x14ac:dyDescent="0.3">
      <c r="A58" s="33" t="s">
        <v>95</v>
      </c>
      <c r="B58" s="33" t="s">
        <v>39</v>
      </c>
      <c r="C58" s="34">
        <v>67.2</v>
      </c>
      <c r="D58" s="35">
        <f t="shared" si="0"/>
        <v>1.3460459899046552E-2</v>
      </c>
    </row>
    <row r="59" spans="1:4" x14ac:dyDescent="0.3">
      <c r="A59" s="33" t="s">
        <v>96</v>
      </c>
      <c r="B59" s="33" t="s">
        <v>39</v>
      </c>
      <c r="C59" s="34">
        <v>9.6</v>
      </c>
      <c r="D59" s="35">
        <f t="shared" si="0"/>
        <v>1.9229228427209359E-3</v>
      </c>
    </row>
    <row r="60" spans="1:4" x14ac:dyDescent="0.3">
      <c r="A60" s="33" t="s">
        <v>97</v>
      </c>
      <c r="B60" s="33" t="s">
        <v>39</v>
      </c>
      <c r="C60" s="34">
        <v>7.5</v>
      </c>
      <c r="D60" s="35">
        <f t="shared" si="0"/>
        <v>1.5022834708757313E-3</v>
      </c>
    </row>
    <row r="61" spans="1:4" x14ac:dyDescent="0.3">
      <c r="A61" s="33" t="s">
        <v>98</v>
      </c>
      <c r="B61" s="33" t="s">
        <v>39</v>
      </c>
      <c r="C61" s="34">
        <v>17.7</v>
      </c>
      <c r="D61" s="35">
        <f t="shared" si="0"/>
        <v>3.5453889912667254E-3</v>
      </c>
    </row>
    <row r="62" spans="1:4" x14ac:dyDescent="0.3">
      <c r="A62" s="40" t="s">
        <v>99</v>
      </c>
      <c r="B62" s="40" t="s">
        <v>39</v>
      </c>
      <c r="C62" s="41">
        <v>154</v>
      </c>
      <c r="D62" s="42">
        <f t="shared" si="0"/>
        <v>3.0846887268648347E-2</v>
      </c>
    </row>
    <row r="63" spans="1:4" x14ac:dyDescent="0.3">
      <c r="A63" s="33" t="s">
        <v>100</v>
      </c>
      <c r="B63" s="33" t="s">
        <v>39</v>
      </c>
      <c r="C63" s="34">
        <v>19.899999999999999</v>
      </c>
      <c r="D63" s="35">
        <f t="shared" si="0"/>
        <v>3.9860588093902733E-3</v>
      </c>
    </row>
    <row r="64" spans="1:4" x14ac:dyDescent="0.3">
      <c r="A64" s="37" t="s">
        <v>101</v>
      </c>
      <c r="B64" s="37" t="s">
        <v>39</v>
      </c>
      <c r="C64" s="38">
        <v>297.3</v>
      </c>
      <c r="D64" s="39">
        <f t="shared" si="0"/>
        <v>5.9550516785513985E-2</v>
      </c>
    </row>
    <row r="65" spans="1:4" x14ac:dyDescent="0.3">
      <c r="A65" s="37" t="s">
        <v>102</v>
      </c>
      <c r="B65" s="37" t="s">
        <v>39</v>
      </c>
      <c r="C65" s="38">
        <v>210.8</v>
      </c>
      <c r="D65" s="39">
        <f t="shared" si="0"/>
        <v>4.2224180754747223E-2</v>
      </c>
    </row>
    <row r="66" spans="1:4" x14ac:dyDescent="0.3">
      <c r="A66" s="37" t="s">
        <v>103</v>
      </c>
      <c r="B66" s="37" t="s">
        <v>39</v>
      </c>
      <c r="C66" s="38">
        <v>352.1</v>
      </c>
      <c r="D66" s="39">
        <f t="shared" si="0"/>
        <v>7.0527201346045995E-2</v>
      </c>
    </row>
    <row r="67" spans="1:4" x14ac:dyDescent="0.3">
      <c r="A67" s="37" t="s">
        <v>104</v>
      </c>
      <c r="B67" s="37" t="s">
        <v>39</v>
      </c>
      <c r="C67" s="38">
        <v>402.3</v>
      </c>
      <c r="D67" s="39">
        <f t="shared" ref="D67:D69" si="1">C67/$C$2</f>
        <v>8.0582485377774224E-2</v>
      </c>
    </row>
    <row r="68" spans="1:4" x14ac:dyDescent="0.3">
      <c r="A68" s="37" t="s">
        <v>105</v>
      </c>
      <c r="B68" s="37" t="s">
        <v>39</v>
      </c>
      <c r="C68" s="38">
        <v>72.3</v>
      </c>
      <c r="D68" s="39">
        <f t="shared" si="1"/>
        <v>1.4482012659242049E-2</v>
      </c>
    </row>
    <row r="69" spans="1:4" x14ac:dyDescent="0.3">
      <c r="A69" s="33" t="s">
        <v>106</v>
      </c>
      <c r="B69" s="33" t="s">
        <v>39</v>
      </c>
      <c r="C69" s="34">
        <v>47.7</v>
      </c>
      <c r="D69" s="35">
        <f t="shared" si="1"/>
        <v>9.5545228747696519E-3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PIB si pachet ajutor</vt:lpstr>
      <vt:lpstr>PIB formare pe CAEN</vt:lpstr>
      <vt:lpstr>somaj</vt:lpstr>
      <vt:lpstr>salariati CAEN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Constantinescu</dc:creator>
  <cp:lastModifiedBy>Cristian Constantinescu</cp:lastModifiedBy>
  <dcterms:created xsi:type="dcterms:W3CDTF">2020-03-29T07:07:43Z</dcterms:created>
  <dcterms:modified xsi:type="dcterms:W3CDTF">2020-03-29T08:40:01Z</dcterms:modified>
</cp:coreProperties>
</file>