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" i="1" l="1"/>
  <c r="K13" i="1"/>
  <c r="K14" i="1"/>
  <c r="K15" i="1"/>
  <c r="K11" i="1"/>
  <c r="J11" i="1"/>
  <c r="I11" i="1"/>
  <c r="H25" i="1"/>
  <c r="F25" i="1"/>
  <c r="E25" i="1"/>
  <c r="I15" i="1"/>
  <c r="I14" i="1"/>
  <c r="I13" i="2"/>
  <c r="K14" i="2"/>
  <c r="K11" i="2"/>
  <c r="K12" i="2"/>
  <c r="K13" i="2"/>
  <c r="K10" i="2"/>
  <c r="I11" i="2"/>
  <c r="J11" i="2" s="1"/>
  <c r="I12" i="2"/>
  <c r="I14" i="2"/>
  <c r="J14" i="2" s="1"/>
  <c r="I10" i="2"/>
  <c r="J10" i="2" s="1"/>
  <c r="J12" i="2"/>
  <c r="H11" i="2"/>
  <c r="H12" i="2"/>
  <c r="H13" i="2"/>
  <c r="J13" i="2" s="1"/>
  <c r="H14" i="2"/>
  <c r="H10" i="2"/>
  <c r="E14" i="2"/>
  <c r="Z11" i="1"/>
  <c r="J12" i="1"/>
  <c r="J13" i="1"/>
  <c r="J14" i="1"/>
  <c r="J15" i="1"/>
  <c r="D8" i="1"/>
  <c r="D9" i="1"/>
  <c r="D11" i="1"/>
  <c r="I13" i="1" s="1"/>
  <c r="D12" i="1"/>
  <c r="D13" i="1"/>
  <c r="D14" i="1"/>
  <c r="D10" i="1"/>
  <c r="I12" i="1" s="1"/>
</calcChain>
</file>

<file path=xl/sharedStrings.xml><?xml version="1.0" encoding="utf-8"?>
<sst xmlns="http://schemas.openxmlformats.org/spreadsheetml/2006/main" count="21" uniqueCount="14">
  <si>
    <t>Câștig salarial mediu brut</t>
  </si>
  <si>
    <t>Valoare punct de pensie</t>
  </si>
  <si>
    <t>2017 1 ian</t>
  </si>
  <si>
    <t>Punctaj anual ajustat</t>
  </si>
  <si>
    <t>Valoare pensie inițială</t>
  </si>
  <si>
    <t>Pensie curentă (indexată cu creștere punct de pensie)</t>
  </si>
  <si>
    <t>2017 1 iulie</t>
  </si>
  <si>
    <t>% pensie inițială / câștig salarial mediu brut</t>
  </si>
  <si>
    <t>43,3% * salariu</t>
  </si>
  <si>
    <t>An</t>
  </si>
  <si>
    <t>Indice de corectie lege</t>
  </si>
  <si>
    <t>Indice de corecție potrivit legii</t>
  </si>
  <si>
    <t>Indice de corectie calcule proprii</t>
  </si>
  <si>
    <t>Inflatie medie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</si>
</sst>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Z25"/>
  <sheetViews>
    <sheetView topLeftCell="B1" workbookViewId="0">
      <selection activeCell="L19" sqref="L19"/>
    </sheetView>
  </sheetViews>
  <sheetFormatPr defaultRowHeight="15" x14ac:dyDescent="0.25"/>
  <cols>
    <col min="5" max="5" width="11.140625" customWidth="1"/>
  </cols>
  <sheetData>
    <row r="5" spans="4:26" x14ac:dyDescent="0.25">
      <c r="M5" t="s">
        <v>13</v>
      </c>
      <c r="O5" s="8">
        <v>5.79E-2</v>
      </c>
    </row>
    <row r="7" spans="4:26" ht="105" x14ac:dyDescent="0.25">
      <c r="D7" s="3" t="s">
        <v>8</v>
      </c>
      <c r="E7" s="3" t="s">
        <v>9</v>
      </c>
      <c r="F7" s="3" t="s">
        <v>0</v>
      </c>
      <c r="G7" s="3" t="s">
        <v>10</v>
      </c>
      <c r="H7" s="3" t="s">
        <v>1</v>
      </c>
      <c r="I7" s="3" t="s">
        <v>12</v>
      </c>
      <c r="J7" s="3" t="s">
        <v>4</v>
      </c>
      <c r="K7" s="3" t="s">
        <v>5</v>
      </c>
    </row>
    <row r="8" spans="4:26" x14ac:dyDescent="0.25">
      <c r="D8" s="1">
        <f t="shared" ref="D8:D9" si="0">0.433*F8</f>
        <v>857.34</v>
      </c>
      <c r="E8" s="1">
        <v>2011</v>
      </c>
      <c r="F8" s="1">
        <v>1980</v>
      </c>
      <c r="G8" s="1"/>
      <c r="H8" s="1">
        <v>732.8</v>
      </c>
      <c r="I8" s="1"/>
      <c r="J8" s="1"/>
      <c r="K8" s="1"/>
    </row>
    <row r="9" spans="4:26" x14ac:dyDescent="0.25">
      <c r="D9" s="1">
        <f t="shared" si="0"/>
        <v>893.279</v>
      </c>
      <c r="E9" s="1">
        <v>2012</v>
      </c>
      <c r="F9" s="1">
        <v>2063</v>
      </c>
      <c r="G9" s="1"/>
      <c r="H9" s="1">
        <v>732.8</v>
      </c>
      <c r="I9" s="1"/>
      <c r="J9" s="1"/>
      <c r="K9" s="1"/>
    </row>
    <row r="10" spans="4:26" x14ac:dyDescent="0.25">
      <c r="D10" s="1">
        <f>0.433*F10</f>
        <v>936.57899999999995</v>
      </c>
      <c r="E10" s="1">
        <v>2013</v>
      </c>
      <c r="F10" s="1">
        <v>2163</v>
      </c>
      <c r="G10" s="1"/>
      <c r="H10" s="1">
        <v>762.1</v>
      </c>
      <c r="I10" s="1"/>
      <c r="J10" s="1"/>
      <c r="K10" s="1"/>
    </row>
    <row r="11" spans="4:26" x14ac:dyDescent="0.25">
      <c r="D11" s="1">
        <f t="shared" ref="D11:D14" si="1">0.433*F11</f>
        <v>1008.024</v>
      </c>
      <c r="E11" s="1">
        <v>2014</v>
      </c>
      <c r="F11" s="1">
        <v>2328</v>
      </c>
      <c r="G11" s="1">
        <v>1.07</v>
      </c>
      <c r="H11" s="1">
        <v>790.7</v>
      </c>
      <c r="I11" s="1">
        <f>D9/H11/1.0579</f>
        <v>1.0679004472459779</v>
      </c>
      <c r="J11" s="1">
        <f>G11*H11</f>
        <v>846.04900000000009</v>
      </c>
      <c r="K11" s="1">
        <f>J11*$H$15/H11</f>
        <v>1070</v>
      </c>
      <c r="N11">
        <v>1.0579000000000001</v>
      </c>
      <c r="Z11">
        <f>0.433/1.0579</f>
        <v>0.40930144626146137</v>
      </c>
    </row>
    <row r="12" spans="4:26" x14ac:dyDescent="0.25">
      <c r="D12" s="1">
        <f t="shared" si="1"/>
        <v>1106.3150000000001</v>
      </c>
      <c r="E12" s="1">
        <v>2015</v>
      </c>
      <c r="F12" s="1">
        <v>2555</v>
      </c>
      <c r="G12" s="1">
        <v>1.07</v>
      </c>
      <c r="H12" s="1">
        <v>830.2</v>
      </c>
      <c r="I12" s="1">
        <f>D10/H12/1.0579</f>
        <v>1.0663924696019522</v>
      </c>
      <c r="J12" s="1">
        <f t="shared" ref="J12:J16" si="2">G12*H12</f>
        <v>888.31400000000008</v>
      </c>
      <c r="K12" s="1">
        <f t="shared" ref="K12:K15" si="3">J12*$H$15/H12</f>
        <v>1070</v>
      </c>
    </row>
    <row r="13" spans="4:26" x14ac:dyDescent="0.25">
      <c r="D13" s="1">
        <f t="shared" si="1"/>
        <v>1216.297</v>
      </c>
      <c r="E13" s="1">
        <v>2016</v>
      </c>
      <c r="F13" s="1">
        <v>2809</v>
      </c>
      <c r="G13" s="1">
        <v>1.0900000000000001</v>
      </c>
      <c r="H13" s="1">
        <v>871.7</v>
      </c>
      <c r="I13" s="1">
        <f>D11/H13/1.0579</f>
        <v>1.0930982756644281</v>
      </c>
      <c r="J13" s="1">
        <f t="shared" si="2"/>
        <v>950.15300000000013</v>
      </c>
      <c r="K13" s="1">
        <f t="shared" si="3"/>
        <v>1090</v>
      </c>
    </row>
    <row r="14" spans="4:26" x14ac:dyDescent="0.25">
      <c r="D14" s="1">
        <f t="shared" si="1"/>
        <v>1398.59</v>
      </c>
      <c r="E14" s="1" t="s">
        <v>2</v>
      </c>
      <c r="F14" s="1">
        <v>3230</v>
      </c>
      <c r="G14" s="1">
        <v>1.1399999999999999</v>
      </c>
      <c r="H14" s="1">
        <v>917.5</v>
      </c>
      <c r="I14" s="1">
        <f>D12/H14/1.0579</f>
        <v>1.1397985778725164</v>
      </c>
      <c r="J14" s="1">
        <f t="shared" si="2"/>
        <v>1045.9499999999998</v>
      </c>
      <c r="K14" s="1">
        <f t="shared" si="3"/>
        <v>1139.9999999999998</v>
      </c>
    </row>
    <row r="15" spans="4:26" x14ac:dyDescent="0.25">
      <c r="D15" s="1"/>
      <c r="E15" s="1" t="s">
        <v>6</v>
      </c>
      <c r="F15" s="1"/>
      <c r="G15" s="1">
        <v>1.1399999999999999</v>
      </c>
      <c r="H15" s="1">
        <v>1000</v>
      </c>
      <c r="I15" s="1">
        <f>D12/H15/1.0579</f>
        <v>1.045765195198034</v>
      </c>
      <c r="J15" s="1">
        <f t="shared" si="2"/>
        <v>1140</v>
      </c>
      <c r="K15" s="1">
        <f t="shared" si="3"/>
        <v>1140</v>
      </c>
    </row>
    <row r="16" spans="4:26" x14ac:dyDescent="0.25">
      <c r="D16" s="1"/>
      <c r="E16" s="1"/>
      <c r="F16" s="1"/>
      <c r="G16" s="1"/>
      <c r="H16" s="1"/>
      <c r="I16" s="1"/>
      <c r="J16" s="1"/>
      <c r="K16" s="1"/>
    </row>
    <row r="17" spans="4:11" x14ac:dyDescent="0.25">
      <c r="D17" s="1"/>
      <c r="E17" s="1"/>
      <c r="F17" s="1"/>
      <c r="G17" s="1"/>
      <c r="H17" s="1"/>
      <c r="I17" s="1"/>
      <c r="J17" s="1"/>
      <c r="K17" s="1"/>
    </row>
    <row r="25" spans="4:11" x14ac:dyDescent="0.25">
      <c r="E25">
        <f>F12*2*0.4333/N11</f>
        <v>2092.9794876642404</v>
      </c>
      <c r="F25">
        <f>E25/(1140*1.3)</f>
        <v>1.4122668607720921</v>
      </c>
      <c r="H25">
        <f>E25*F25</f>
        <v>2955.8455707039584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K14"/>
  <sheetViews>
    <sheetView tabSelected="1" workbookViewId="0">
      <selection activeCell="J7" sqref="J7"/>
    </sheetView>
  </sheetViews>
  <sheetFormatPr defaultRowHeight="15" x14ac:dyDescent="0.25"/>
  <cols>
    <col min="4" max="4" width="10.85546875" bestFit="1" customWidth="1"/>
    <col min="5" max="5" width="16" customWidth="1"/>
    <col min="6" max="6" width="13.42578125" bestFit="1" customWidth="1"/>
    <col min="8" max="8" width="14.5703125" customWidth="1"/>
    <col min="9" max="9" width="15.85546875" customWidth="1"/>
    <col min="10" max="10" width="18" customWidth="1"/>
    <col min="11" max="11" width="12.85546875" customWidth="1"/>
  </cols>
  <sheetData>
    <row r="7" spans="4:11" ht="60" x14ac:dyDescent="0.25">
      <c r="D7" s="2" t="s">
        <v>9</v>
      </c>
      <c r="E7" s="3" t="s">
        <v>0</v>
      </c>
      <c r="F7" s="3" t="s">
        <v>1</v>
      </c>
      <c r="G7" s="3" t="s">
        <v>11</v>
      </c>
      <c r="H7" s="3" t="s">
        <v>3</v>
      </c>
      <c r="I7" s="3" t="s">
        <v>4</v>
      </c>
      <c r="J7" s="3" t="s">
        <v>5</v>
      </c>
      <c r="K7" s="5" t="s">
        <v>7</v>
      </c>
    </row>
    <row r="8" spans="4:11" x14ac:dyDescent="0.25">
      <c r="D8" s="2">
        <v>2012</v>
      </c>
      <c r="E8" s="2">
        <v>2063</v>
      </c>
      <c r="F8" s="2">
        <v>732.8</v>
      </c>
      <c r="G8" s="2"/>
      <c r="H8" s="2"/>
      <c r="I8" s="2"/>
      <c r="J8" s="2"/>
      <c r="K8" s="6"/>
    </row>
    <row r="9" spans="4:11" x14ac:dyDescent="0.25">
      <c r="D9" s="2">
        <v>2013</v>
      </c>
      <c r="E9" s="2">
        <v>2163</v>
      </c>
      <c r="F9" s="2">
        <v>762.1</v>
      </c>
      <c r="G9" s="2"/>
      <c r="H9" s="2"/>
      <c r="I9" s="2"/>
      <c r="J9" s="2"/>
      <c r="K9" s="6"/>
    </row>
    <row r="10" spans="4:11" x14ac:dyDescent="0.25">
      <c r="D10" s="2">
        <v>2014</v>
      </c>
      <c r="E10" s="2">
        <v>2328</v>
      </c>
      <c r="F10" s="2">
        <v>790.7</v>
      </c>
      <c r="G10" s="2">
        <v>1.07</v>
      </c>
      <c r="H10" s="2">
        <f>G10</f>
        <v>1.07</v>
      </c>
      <c r="I10" s="4">
        <f>H10*F10</f>
        <v>846.04900000000009</v>
      </c>
      <c r="J10" s="2">
        <f>I10*$F$14/F10</f>
        <v>1070</v>
      </c>
      <c r="K10" s="7">
        <f>I10/E8</f>
        <v>0.41010615608337375</v>
      </c>
    </row>
    <row r="11" spans="4:11" x14ac:dyDescent="0.25">
      <c r="D11" s="2">
        <v>2015</v>
      </c>
      <c r="E11" s="2">
        <v>2555</v>
      </c>
      <c r="F11" s="2">
        <v>830.2</v>
      </c>
      <c r="G11" s="2">
        <v>1.07</v>
      </c>
      <c r="H11" s="2">
        <f t="shared" ref="H11:H14" si="0">G11</f>
        <v>1.07</v>
      </c>
      <c r="I11" s="4">
        <f t="shared" ref="I11:I14" si="1">H11*F11</f>
        <v>888.31400000000008</v>
      </c>
      <c r="J11" s="2">
        <f t="shared" ref="J11:J14" si="2">I11*$F$14/F11</f>
        <v>1070</v>
      </c>
      <c r="K11" s="7">
        <f t="shared" ref="K11:K14" si="3">I11/E9</f>
        <v>0.41068608414239488</v>
      </c>
    </row>
    <row r="12" spans="4:11" x14ac:dyDescent="0.25">
      <c r="D12" s="2">
        <v>2016</v>
      </c>
      <c r="E12" s="2">
        <v>2809</v>
      </c>
      <c r="F12" s="2">
        <v>871.7</v>
      </c>
      <c r="G12" s="2">
        <v>1.0900000000000001</v>
      </c>
      <c r="H12" s="2">
        <f t="shared" si="0"/>
        <v>1.0900000000000001</v>
      </c>
      <c r="I12" s="4">
        <f t="shared" si="1"/>
        <v>950.15300000000013</v>
      </c>
      <c r="J12" s="2">
        <f t="shared" si="2"/>
        <v>1090</v>
      </c>
      <c r="K12" s="7">
        <f t="shared" si="3"/>
        <v>0.40814132302405504</v>
      </c>
    </row>
    <row r="13" spans="4:11" x14ac:dyDescent="0.25">
      <c r="D13" s="2" t="s">
        <v>2</v>
      </c>
      <c r="E13" s="2">
        <v>3230</v>
      </c>
      <c r="F13" s="2">
        <v>917.5</v>
      </c>
      <c r="G13" s="2">
        <v>1.1399999999999999</v>
      </c>
      <c r="H13" s="2">
        <f t="shared" si="0"/>
        <v>1.1399999999999999</v>
      </c>
      <c r="I13" s="4">
        <f>H13*F13</f>
        <v>1045.9499999999998</v>
      </c>
      <c r="J13" s="2">
        <f t="shared" si="2"/>
        <v>1139.9999999999998</v>
      </c>
      <c r="K13" s="7">
        <f t="shared" si="3"/>
        <v>0.4093737769080234</v>
      </c>
    </row>
    <row r="14" spans="4:11" x14ac:dyDescent="0.25">
      <c r="D14" s="2" t="s">
        <v>6</v>
      </c>
      <c r="E14" s="2">
        <f>E13</f>
        <v>3230</v>
      </c>
      <c r="F14" s="2">
        <v>1000</v>
      </c>
      <c r="G14" s="2">
        <v>1.1399999999999999</v>
      </c>
      <c r="H14" s="2">
        <f t="shared" si="0"/>
        <v>1.1399999999999999</v>
      </c>
      <c r="I14" s="4">
        <f t="shared" si="1"/>
        <v>1140</v>
      </c>
      <c r="J14" s="2">
        <f t="shared" si="2"/>
        <v>1140</v>
      </c>
      <c r="K14" s="7">
        <f>I14/E11</f>
        <v>0.44618395303326808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2018-04-17T11:50:12Z</dcterms:modified>
</cp:coreProperties>
</file>